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5\15 - ZPŘ Výtahy OSV OP JAK\Zadávací dokumentace\"/>
    </mc:Choice>
  </mc:AlternateContent>
  <bookViews>
    <workbookView xWindow="0" yWindow="0" windowWidth="28800" windowHeight="12225" tabRatio="932" activeTab="1"/>
  </bookViews>
  <sheets>
    <sheet name="SO 04 výtahy" sheetId="28" r:id="rId1"/>
    <sheet name="rozpočet výtahy" sheetId="38" r:id="rId2"/>
  </sheets>
  <externalReferences>
    <externalReference r:id="rId3"/>
  </externalReferences>
  <definedNames>
    <definedName name="vorn_sum">[1]VORN!$I$36</definedName>
  </definedNames>
  <calcPr calcId="191029"/>
</workbook>
</file>

<file path=xl/calcChain.xml><?xml version="1.0" encoding="utf-8"?>
<calcChain xmlns="http://schemas.openxmlformats.org/spreadsheetml/2006/main">
  <c r="M16" i="38" l="1"/>
  <c r="M38" i="38"/>
  <c r="L38" i="38"/>
  <c r="L16" i="38"/>
  <c r="H13" i="38" s="1"/>
  <c r="M56" i="38"/>
  <c r="L56" i="38"/>
  <c r="M34" i="38"/>
  <c r="L34" i="38"/>
  <c r="M57" i="38" l="1"/>
  <c r="L57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1" i="38"/>
  <c r="L41" i="38"/>
  <c r="M40" i="38"/>
  <c r="L40" i="38"/>
  <c r="M39" i="38"/>
  <c r="L39" i="38"/>
  <c r="M35" i="38"/>
  <c r="L35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O13" i="38"/>
  <c r="O12" i="38" s="1"/>
  <c r="K13" i="38"/>
  <c r="K12" i="38" s="1"/>
  <c r="J13" i="38"/>
  <c r="J12" i="38" s="1"/>
  <c r="M12" i="38" l="1"/>
  <c r="L13" i="38"/>
  <c r="M13" i="38" s="1"/>
  <c r="L12" i="38"/>
  <c r="C19" i="28" s="1"/>
  <c r="C22" i="28" s="1"/>
  <c r="C29" i="28" l="1"/>
  <c r="F29" i="28" s="1"/>
  <c r="I29" i="28" s="1"/>
</calcChain>
</file>

<file path=xl/sharedStrings.xml><?xml version="1.0" encoding="utf-8"?>
<sst xmlns="http://schemas.openxmlformats.org/spreadsheetml/2006/main" count="245" uniqueCount="114">
  <si>
    <t>Název stavby:</t>
  </si>
  <si>
    <t>Objednatel:</t>
  </si>
  <si>
    <t> 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</si>
  <si>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</si>
  <si>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</si>
  <si>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</si>
  <si>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</si>
  <si>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</si>
  <si>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</si>
  <si>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</si>
  <si>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</si>
  <si>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 xml:space="preserve"> 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</si>
  <si>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</si>
  <si>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</si>
  <si>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</si>
  <si>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</si>
  <si>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</si>
  <si>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</si>
  <si>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</si>
  <si>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</si>
  <si>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</si>
  <si>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</si>
  <si>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</si>
  <si>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</si>
  <si>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</si>
  <si>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</si>
  <si>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</si>
  <si>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</si>
  <si>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</si>
  <si>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</si>
  <si>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</si>
  <si>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</si>
  <si>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</si>
  <si>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</si>
  <si>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</si>
  <si>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</si>
  <si>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</si>
  <si>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</si>
  <si>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</si>
  <si>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</si>
  <si>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</si>
  <si>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</si>
  <si>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</si>
  <si>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</si>
  <si>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</si>
  <si>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</si>
  <si>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</si>
  <si>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</si>
  <si>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</si>
  <si>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</si>
  <si>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</si>
  <si>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</si>
  <si>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</si>
  <si>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</si>
  <si>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</si>
  <si>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</si>
  <si>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</si>
  <si>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Doba výstavby: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</si>
  <si>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</si>
  <si>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</si>
  <si>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</si>
  <si>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</si>
  <si>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</si>
  <si>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</si>
  <si>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</si>
  <si>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</si>
  <si>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</si>
  <si>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</si>
  <si>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</si>
  <si>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</si>
  <si>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Rozměry</t>
  </si>
  <si>
    <t>(Kč)</t>
  </si>
  <si>
    <t>Dodávka</t>
  </si>
  <si>
    <t>Celkem</t>
  </si>
  <si>
    <t>Celkem vč. DPH</t>
  </si>
  <si>
    <t>Jednot.</t>
  </si>
  <si>
    <t>soustava</t>
  </si>
  <si>
    <t>21</t>
  </si>
  <si>
    <t>Poznámka:</t>
  </si>
  <si>
    <t>soubor</t>
  </si>
  <si>
    <t>Hradec Králové</t>
  </si>
  <si>
    <t>M74</t>
  </si>
  <si>
    <t>Elektromontážní práce (silnoproud)</t>
  </si>
  <si>
    <t>750VD</t>
  </si>
  <si>
    <t>Rekonstrukce výtahů UHK -  podklad NC</t>
  </si>
  <si>
    <t>SO 04</t>
  </si>
  <si>
    <t>Demontáž stávacího výtahu</t>
  </si>
  <si>
    <t>Demontáž stávající strojovny</t>
  </si>
  <si>
    <t>Výtahový stroj</t>
  </si>
  <si>
    <t>Rozvaděč</t>
  </si>
  <si>
    <t>Kompletní instalace</t>
  </si>
  <si>
    <t>Protiváha</t>
  </si>
  <si>
    <t>Kabinové dveře</t>
  </si>
  <si>
    <t>Montáž výtahu</t>
  </si>
  <si>
    <t>Ekologická likvidace</t>
  </si>
  <si>
    <t>Doprava</t>
  </si>
  <si>
    <t>Zkouška autorizovanou osobou</t>
  </si>
  <si>
    <t>Rekonstrukce výtahů v budově A UHK</t>
  </si>
  <si>
    <t>Výmalba šachty výtahu, strojovny</t>
  </si>
  <si>
    <t>Bezprašný nátěr podlah strojovny a prohlubně šachty</t>
  </si>
  <si>
    <t>Opravy zednické, natěračské a malířské montáží dotčené</t>
  </si>
  <si>
    <t>Kabina výtahu</t>
  </si>
  <si>
    <t>Vodítka klece, vodítka protiváhy</t>
  </si>
  <si>
    <t>Šachetní dveře 4ks vč. automatického pohonu</t>
  </si>
  <si>
    <t>Nouzový sjezd - 15 min jízdy + montáž (záložní nouzový zdroj pro sjezd výtahu do nejbližší stanice při výpadku el.proudu)</t>
  </si>
  <si>
    <t>REKONSTRUKCE VÝTAHŮ TOV 1000 a TOV 630</t>
  </si>
  <si>
    <t>REKONSTRUKCE VÝTAHŮ TOV1000 a TOV630</t>
  </si>
  <si>
    <t>Rozpočet</t>
  </si>
  <si>
    <t>Hradec Králové, Hradecká 1227</t>
  </si>
  <si>
    <t>VÝTAH  1 - rekonstrukce výtahu TOV 1000/4</t>
  </si>
  <si>
    <t>VÝTAH  2 - rekonstrukce výtahu TOV 630/4</t>
  </si>
  <si>
    <t>Jiné náklady</t>
  </si>
  <si>
    <t>Univerzita Hradec Králové</t>
  </si>
  <si>
    <r>
      <rPr>
        <sz val="12"/>
        <color rgb="FF000000"/>
        <rFont val="Arial"/>
        <family val="2"/>
        <charset val="238"/>
      </rPr>
      <t>Příloha 3</t>
    </r>
    <r>
      <rPr>
        <sz val="18"/>
        <color rgb="FF000000"/>
        <rFont val="Arial"/>
        <family val="2"/>
        <charset val="238"/>
      </rPr>
      <t xml:space="preserve">                                  Krycí list rozpočtu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</si>
</sst>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"/>
    <numFmt numFmtId="166" formatCode="_-* #,##0.00\ [$€]_-;\-* #,##0.00\ [$€]_-;_-* \-??\ [$€]_-;_-@_-"/>
    <numFmt numFmtId="167" formatCode="_-&quot;$&quot;* #,##0_-;\-&quot;$&quot;* #,##0_-;_-&quot;$&quot;* &quot;-&quot;_-;_-@_-"/>
    <numFmt numFmtId="168" formatCode="&quot;$&quot;#,##0.00;[Red]\-&quot;$&quot;#,##0.00"/>
    <numFmt numFmtId="169" formatCode="_ &quot;\&quot;* #,##0_ ;_ &quot;\&quot;* \-#,##0_ ;_ &quot;\&quot;* &quot;-&quot;_ ;_ @_ "/>
    <numFmt numFmtId="170" formatCode="_ &quot;\&quot;* #,##0.00_ ;_ &quot;\&quot;* \-#,##0.00_ ;_ &quot;\&quot;* &quot;-&quot;??_ ;_ @_ "/>
    <numFmt numFmtId="171" formatCode="_ * #,##0_ ;_ * \-#,##0_ ;_ * &quot;-&quot;_ ;_ @_ "/>
    <numFmt numFmtId="172" formatCode="_ * #,##0.00_ ;_ * \-#,##0.00_ ;_ * &quot;-&quot;??_ ;_ @_ "/>
    <numFmt numFmtId="173" formatCode="#,##0\ [$Kč-405];\-#,##0\ [$Kč-405]"/>
    <numFmt numFmtId="174" formatCode="0_)"/>
    <numFmt numFmtId="175" formatCode="#,##0.0_);\(#,##0.0\)"/>
    <numFmt numFmtId="176" formatCode="_(* #,##0.0000_);_(* \(#,##0.0000\);_(* &quot;-&quot;??_);_(@_)"/>
    <numFmt numFmtId="177" formatCode="_(* #,##0.0000_);_(* \(#,##0.0000\);_(* \-??_);_(@_)"/>
    <numFmt numFmtId="178" formatCode="0.00000&quot;  &quot;"/>
    <numFmt numFmtId="179" formatCode="d/m/yy\ h:mm"/>
    <numFmt numFmtId="180" formatCode="###0;[Red]\-###0"/>
    <numFmt numFmtId="181" formatCode="#,##0&quot; F&quot;_);\(#,##0&quot; F)&quot;"/>
    <numFmt numFmtId="182" formatCode="_-* #,##0.00\ &quot;$&quot;_-;\-* #,##0.00\ &quot;$&quot;_-;_-* &quot;-&quot;??\ &quot;$&quot;_-;_-@_-"/>
    <numFmt numFmtId="183" formatCode="_(\$* #,##0.00_);_(\$* \(#,##0.00\);_(\$* \-??_);_(@_)"/>
    <numFmt numFmtId="184" formatCode="0.0%;\(0.0%\)"/>
    <numFmt numFmtId="185" formatCode="#,##0.00&quot; Kč&quot;"/>
    <numFmt numFmtId="186" formatCode="_ * #,##0.00_)&quot;L&quot;_ ;_ * \(#,##0.00\)&quot;L&quot;_ ;_ * &quot;-&quot;??_)&quot;L&quot;_ ;_ @_ "/>
    <numFmt numFmtId="187" formatCode="_-* #,##0_-;\-* #,##0_-;_-* \-_-;_-@_-"/>
    <numFmt numFmtId="188" formatCode="_-* #,##0.00_-;\-* #,##0.00_-;_-* \-??_-;_-@_-"/>
    <numFmt numFmtId="189" formatCode="_-* #,##0\ _F_-;\-* #,##0\ _F_-;_-* &quot;- &quot;_F_-;_-@_-"/>
    <numFmt numFmtId="190" formatCode="_-* #,##0.00\ _F_-;\-* #,##0.00\ _F_-;_-* \-??\ _F_-;_-@_-"/>
    <numFmt numFmtId="191" formatCode="_-* #,##0.00\ _K_č_-;\-* #,##0.00\ _K_č_-;_-* \-??\ _K_č_-;_-@_-"/>
    <numFmt numFmtId="192" formatCode="#,##0.00\ [$Kč-405]"/>
    <numFmt numFmtId="193" formatCode="#,##0.00&quot; F&quot;_);\(#,##0.00&quot; F)&quot;"/>
    <numFmt numFmtId="194" formatCode="#,##0&quot; $&quot;;\-#,##0&quot; $&quot;"/>
    <numFmt numFmtId="195" formatCode="#,##0&quot; F&quot;_);[Red]\(#,##0&quot; F)&quot;"/>
    <numFmt numFmtId="196" formatCode="#,##0.00&quot; F&quot;_);[Red]\(#,##0.00&quot; F)&quot;"/>
    <numFmt numFmtId="197" formatCode="0.00_)"/>
    <numFmt numFmtId="198" formatCode="mmm\.yy"/>
    <numFmt numFmtId="199" formatCode="0%;\(0%\)"/>
    <numFmt numFmtId="200" formatCode="#,##0&quot; F&quot;;[Red]\-#,##0&quot; F&quot;"/>
    <numFmt numFmtId="201" formatCode="#,##0.00000000;[Red]\-#,##0.00000000"/>
    <numFmt numFmtId="202" formatCode="#,##0.000000000;[Red]\-#,##0.000000000"/>
    <numFmt numFmtId="203" formatCode="_(* #,##0.00_);_(* \(#,##0.00\);_(* \-??_);_(@_)"/>
  </numFmts>
  <fonts count="1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0"/>
      <name val="Helv"/>
    </font>
    <font>
      <sz val="8"/>
      <name val="Arial"/>
      <family val="2"/>
      <charset val="1"/>
    </font>
    <font>
      <sz val="11"/>
      <name val="µ¸¿ò"/>
      <family val="3"/>
    </font>
    <font>
      <sz val="8"/>
      <name val="Times New Roman"/>
      <family val="1"/>
      <charset val="238"/>
    </font>
    <font>
      <b/>
      <sz val="10"/>
      <color indexed="9"/>
      <name val="Arial CE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2"/>
      <name val="宋体"/>
      <charset val="134"/>
    </font>
    <font>
      <sz val="10"/>
      <name val="Mangal"/>
      <family val="2"/>
      <charset val="238"/>
    </font>
    <font>
      <sz val="10"/>
      <name val="MS Serif"/>
      <family val="1"/>
      <charset val="238"/>
    </font>
    <font>
      <sz val="10"/>
      <name val="Courier New"/>
      <family val="1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name val="AvantGardeGothicE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i/>
      <sz val="11"/>
      <color indexed="1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Arial"/>
      <family val="2"/>
      <charset val="1"/>
    </font>
    <font>
      <b/>
      <i/>
      <sz val="10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12"/>
      <color theme="10"/>
      <name val="Arial"/>
      <family val="2"/>
      <charset val="238"/>
    </font>
    <font>
      <u/>
      <sz val="11"/>
      <color indexed="12"/>
      <name val="Calibri"/>
      <family val="2"/>
      <charset val="1"/>
    </font>
    <font>
      <u/>
      <sz val="12"/>
      <color indexed="8"/>
      <name val="formata"/>
    </font>
    <font>
      <u/>
      <sz val="12"/>
      <color indexed="8"/>
      <name val="formata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9C0006"/>
      <name val="Arial"/>
      <family val="2"/>
      <charset val="238"/>
    </font>
    <font>
      <sz val="12"/>
      <name val="Arial"/>
      <family val="2"/>
      <charset val="1"/>
    </font>
    <font>
      <b/>
      <i/>
      <sz val="10"/>
      <color indexed="9"/>
      <name val="Arial CE"/>
      <charset val="238"/>
    </font>
    <font>
      <b/>
      <sz val="11"/>
      <name val="Arial"/>
      <family val="2"/>
      <charset val="238"/>
    </font>
    <font>
      <b/>
      <sz val="11"/>
      <color indexed="9"/>
      <name val="Calibri"/>
      <family val="2"/>
      <charset val="238"/>
    </font>
    <font>
      <u/>
      <sz val="6"/>
      <color indexed="12"/>
      <name val="Arial"/>
      <family val="2"/>
      <charset val="1"/>
    </font>
    <font>
      <u/>
      <sz val="6"/>
      <color indexed="20"/>
      <name val="Arial"/>
      <family val="2"/>
      <charset val="1"/>
    </font>
    <font>
      <sz val="12"/>
      <color indexed="9"/>
      <name val="Arial"/>
      <family val="2"/>
      <charset val="1"/>
    </font>
    <font>
      <sz val="8.0500000000000007"/>
      <color indexed="8"/>
      <name val="Times New Roman"/>
      <family val="1"/>
      <charset val="238"/>
    </font>
    <font>
      <sz val="10"/>
      <name val="宋体"/>
      <charset val="134"/>
    </font>
    <font>
      <b/>
      <sz val="11"/>
      <name val="Helv"/>
    </font>
    <font>
      <b/>
      <sz val="12"/>
      <name val="Arial"/>
      <family val="2"/>
      <charset val="238"/>
    </font>
    <font>
      <b/>
      <u/>
      <sz val="12"/>
      <color indexed="18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8"/>
      <color indexed="56"/>
      <name val="Cambria"/>
      <family val="2"/>
      <charset val="238"/>
    </font>
    <font>
      <b/>
      <sz val="9"/>
      <color indexed="12"/>
      <name val="Arial CE"/>
      <family val="2"/>
      <charset val="238"/>
    </font>
    <font>
      <sz val="8"/>
      <color rgb="FF9C6500"/>
      <name val="Arial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b/>
      <i/>
      <sz val="16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0000"/>
      <name val="Arial"/>
      <family val="2"/>
      <charset val="238"/>
    </font>
    <font>
      <sz val="12"/>
      <name val="formata"/>
    </font>
    <font>
      <sz val="12"/>
      <name val="formata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8"/>
      <color indexed="18"/>
      <name val="Arial"/>
      <family val="2"/>
      <charset val="238"/>
    </font>
    <font>
      <shadow/>
      <sz val="12"/>
      <name val="Times CE"/>
      <family val="1"/>
      <charset val="238"/>
    </font>
    <font>
      <sz val="12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rgb="FF00610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b/>
      <sz val="8"/>
      <color indexed="8"/>
      <name val="Arial"/>
      <family val="2"/>
      <charset val="1"/>
    </font>
    <font>
      <sz val="11"/>
      <color indexed="10"/>
      <name val="Calibri"/>
      <family val="2"/>
      <charset val="238"/>
    </font>
    <font>
      <b/>
      <u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name val="ＭＳ Ｐゴシック"/>
      <family val="3"/>
      <charset val="1"/>
    </font>
  </fonts>
  <fills count="5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57"/>
      </patternFill>
    </fill>
    <fill>
      <patternFill patternType="solid">
        <fgColor indexed="22"/>
        <bgColor indexed="4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5"/>
        <bgColor indexed="40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7">
    <xf numFmtId="0" fontId="0" fillId="0" borderId="0"/>
    <xf numFmtId="0" fontId="1" fillId="0" borderId="0"/>
    <xf numFmtId="0" fontId="12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6" fillId="0" borderId="0"/>
    <xf numFmtId="0" fontId="37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38" fillId="0" borderId="0"/>
    <xf numFmtId="166" fontId="38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0" fontId="31" fillId="0" borderId="0"/>
    <xf numFmtId="166" fontId="3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39" fillId="0" borderId="0" applyProtection="0"/>
    <xf numFmtId="166" fontId="39" fillId="0" borderId="0" applyProtection="0"/>
    <xf numFmtId="0" fontId="40" fillId="0" borderId="0"/>
    <xf numFmtId="166" fontId="40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2" fillId="0" borderId="0"/>
    <xf numFmtId="166" fontId="42" fillId="0" borderId="0"/>
    <xf numFmtId="0" fontId="42" fillId="0" borderId="0"/>
    <xf numFmtId="166" fontId="42" fillId="0" borderId="0"/>
    <xf numFmtId="0" fontId="42" fillId="0" borderId="0"/>
    <xf numFmtId="166" fontId="42" fillId="0" borderId="0"/>
    <xf numFmtId="0" fontId="38" fillId="0" borderId="0"/>
    <xf numFmtId="166" fontId="38" fillId="0" borderId="0"/>
    <xf numFmtId="0" fontId="38" fillId="0" borderId="0"/>
    <xf numFmtId="166" fontId="38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0" fontId="36" fillId="0" borderId="0"/>
    <xf numFmtId="0" fontId="40" fillId="0" borderId="0"/>
    <xf numFmtId="166" fontId="40" fillId="0" borderId="0"/>
    <xf numFmtId="9" fontId="31" fillId="36" borderId="0"/>
    <xf numFmtId="0" fontId="31" fillId="0" borderId="0"/>
    <xf numFmtId="0" fontId="37" fillId="0" borderId="0"/>
    <xf numFmtId="42" fontId="30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167" fontId="31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166" fontId="44" fillId="0" borderId="0">
      <alignment horizontal="center" wrapText="1"/>
      <protection locked="0"/>
    </xf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3" fontId="45" fillId="37" borderId="52" applyProtection="0">
      <alignment vertical="center"/>
    </xf>
    <xf numFmtId="0" fontId="46" fillId="0" borderId="0" applyNumberFormat="0" applyFill="0" applyBorder="0" applyAlignment="0" applyProtection="0"/>
    <xf numFmtId="174" fontId="39" fillId="0" borderId="0"/>
    <xf numFmtId="49" fontId="47" fillId="0" borderId="53" applyNumberFormat="0" applyFont="0" applyAlignment="0">
      <alignment horizontal="left" vertical="center" wrapText="1"/>
    </xf>
    <xf numFmtId="0" fontId="48" fillId="0" borderId="0" applyNumberFormat="0" applyFill="0" applyBorder="0" applyAlignment="0"/>
    <xf numFmtId="166" fontId="48" fillId="0" borderId="0" applyNumberFormat="0" applyFill="0" applyBorder="0" applyAlignment="0"/>
    <xf numFmtId="0" fontId="49" fillId="0" borderId="0" applyNumberFormat="0" applyFill="0" applyBorder="0" applyAlignment="0" applyProtection="0"/>
    <xf numFmtId="0" fontId="50" fillId="0" borderId="0"/>
    <xf numFmtId="0" fontId="31" fillId="0" borderId="0" applyFill="0" applyBorder="0" applyAlignment="0"/>
    <xf numFmtId="166" fontId="31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76" fontId="41" fillId="0" borderId="0" applyFill="0" applyBorder="0" applyAlignment="0"/>
    <xf numFmtId="176" fontId="41" fillId="0" borderId="0" applyFill="0" applyBorder="0" applyAlignment="0"/>
    <xf numFmtId="177" fontId="40" fillId="0" borderId="0" applyFill="0" applyBorder="0" applyAlignment="0"/>
    <xf numFmtId="178" fontId="31" fillId="0" borderId="0" applyFill="0" applyBorder="0" applyAlignment="0"/>
    <xf numFmtId="178" fontId="31" fillId="0" borderId="0" applyFill="0" applyBorder="0" applyAlignment="0"/>
    <xf numFmtId="179" fontId="31" fillId="0" borderId="0" applyFill="0" applyBorder="0" applyAlignment="0"/>
    <xf numFmtId="180" fontId="31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0" fontId="28" fillId="0" borderId="49" applyNumberFormat="0" applyFill="0" applyAlignment="0" applyProtection="0"/>
    <xf numFmtId="0" fontId="51" fillId="0" borderId="54" applyNumberFormat="0" applyFill="0" applyAlignment="0" applyProtection="0"/>
    <xf numFmtId="173" fontId="52" fillId="0" borderId="52" applyProtection="0">
      <alignment horizontal="right" vertical="center"/>
    </xf>
    <xf numFmtId="173" fontId="52" fillId="0" borderId="52" applyProtection="0">
      <alignment horizontal="right" vertical="center"/>
    </xf>
    <xf numFmtId="185" fontId="53" fillId="0" borderId="0"/>
    <xf numFmtId="185" fontId="54" fillId="38" borderId="55"/>
    <xf numFmtId="185" fontId="54" fillId="38" borderId="55"/>
    <xf numFmtId="185" fontId="54" fillId="38" borderId="55"/>
    <xf numFmtId="185" fontId="55" fillId="0" borderId="56"/>
    <xf numFmtId="165" fontId="56" fillId="0" borderId="0" applyFill="0" applyBorder="0" applyProtection="0">
      <alignment horizontal="right"/>
    </xf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5" fontId="34" fillId="0" borderId="57" applyNumberFormat="0" applyFont="0" applyAlignment="0" applyProtection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6" fontId="57" fillId="0" borderId="0"/>
    <xf numFmtId="187" fontId="58" fillId="0" borderId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58" fillId="0" borderId="0" applyFill="0" applyBorder="0" applyAlignment="0" applyProtection="0"/>
    <xf numFmtId="188" fontId="58" fillId="0" borderId="0" applyFill="0" applyBorder="0" applyAlignment="0" applyProtection="0"/>
    <xf numFmtId="0" fontId="59" fillId="0" borderId="0" applyNumberFormat="0" applyAlignment="0"/>
    <xf numFmtId="166" fontId="59" fillId="0" borderId="0" applyNumberFormat="0" applyAlignment="0"/>
    <xf numFmtId="0" fontId="60" fillId="0" borderId="0" applyNumberFormat="0" applyAlignment="0"/>
    <xf numFmtId="166" fontId="60" fillId="0" borderId="0" applyNumberFormat="0" applyAlignment="0"/>
    <xf numFmtId="189" fontId="58" fillId="0" borderId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58" fillId="0" borderId="0" applyFill="0" applyBorder="0" applyAlignment="0" applyProtection="0"/>
    <xf numFmtId="190" fontId="58" fillId="0" borderId="0" applyFill="0" applyBorder="0" applyAlignment="0" applyProtection="0"/>
    <xf numFmtId="3" fontId="61" fillId="0" borderId="0"/>
    <xf numFmtId="191" fontId="58" fillId="0" borderId="0" applyFill="0" applyBorder="0" applyAlignment="0" applyProtection="0"/>
    <xf numFmtId="191" fontId="58" fillId="0" borderId="0" applyFill="0" applyBorder="0" applyAlignment="0" applyProtection="0"/>
    <xf numFmtId="191" fontId="58" fillId="0" borderId="0" applyFill="0" applyBorder="0" applyAlignment="0" applyProtection="0"/>
    <xf numFmtId="164" fontId="30" fillId="0" borderId="0" applyFont="0" applyFill="0" applyBorder="0" applyAlignment="0" applyProtection="0"/>
    <xf numFmtId="4" fontId="62" fillId="0" borderId="0"/>
    <xf numFmtId="39" fontId="39" fillId="0" borderId="0"/>
    <xf numFmtId="14" fontId="63" fillId="0" borderId="0" applyFill="0" applyBorder="0" applyAlignment="0"/>
    <xf numFmtId="14" fontId="63" fillId="0" borderId="0" applyFill="0" applyBorder="0" applyAlignment="0"/>
    <xf numFmtId="14" fontId="64" fillId="0" borderId="0" applyFill="0" applyBorder="0" applyAlignment="0"/>
    <xf numFmtId="0" fontId="65" fillId="0" borderId="0"/>
    <xf numFmtId="166" fontId="65" fillId="0" borderId="0"/>
    <xf numFmtId="0" fontId="39" fillId="0" borderId="0">
      <alignment vertical="center"/>
    </xf>
    <xf numFmtId="166" fontId="39" fillId="0" borderId="0">
      <alignment vertical="center"/>
    </xf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0" fontId="66" fillId="0" borderId="0" applyNumberFormat="0" applyAlignment="0"/>
    <xf numFmtId="166" fontId="66" fillId="0" borderId="0" applyNumberFormat="0" applyAlignment="0"/>
    <xf numFmtId="0" fontId="67" fillId="39" borderId="39"/>
    <xf numFmtId="166" fontId="58" fillId="0" borderId="0" applyFill="0" applyBorder="0" applyAlignment="0" applyProtection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0" fontId="69" fillId="0" borderId="0"/>
    <xf numFmtId="166" fontId="69" fillId="0" borderId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38" fontId="67" fillId="40" borderId="0" applyNumberFormat="0" applyBorder="0" applyAlignment="0" applyProtection="0"/>
    <xf numFmtId="166" fontId="42" fillId="38" borderId="0" applyNumberFormat="0" applyBorder="0" applyAlignment="0" applyProtection="0"/>
    <xf numFmtId="38" fontId="67" fillId="40" borderId="0" applyNumberFormat="0" applyBorder="0" applyAlignment="0" applyProtection="0"/>
    <xf numFmtId="0" fontId="42" fillId="38" borderId="0" applyNumberFormat="0" applyBorder="0" applyAlignment="0" applyProtection="0"/>
    <xf numFmtId="0" fontId="71" fillId="0" borderId="0"/>
    <xf numFmtId="0" fontId="72" fillId="41" borderId="0"/>
    <xf numFmtId="0" fontId="73" fillId="0" borderId="0">
      <alignment horizontal="left"/>
    </xf>
    <xf numFmtId="0" fontId="74" fillId="0" borderId="50" applyNumberFormat="0" applyAlignment="0" applyProtection="0">
      <alignment horizontal="left" vertical="center"/>
    </xf>
    <xf numFmtId="166" fontId="75" fillId="0" borderId="58" applyNumberFormat="0" applyAlignment="0" applyProtection="0"/>
    <xf numFmtId="166" fontId="75" fillId="0" borderId="58" applyNumberFormat="0" applyAlignment="0" applyProtection="0"/>
    <xf numFmtId="166" fontId="75" fillId="0" borderId="58" applyNumberFormat="0" applyAlignment="0" applyProtection="0"/>
    <xf numFmtId="0" fontId="75" fillId="0" borderId="58" applyNumberFormat="0" applyAlignment="0" applyProtection="0"/>
    <xf numFmtId="0" fontId="75" fillId="0" borderId="58" applyNumberFormat="0" applyAlignment="0" applyProtection="0"/>
    <xf numFmtId="0" fontId="74" fillId="0" borderId="50" applyNumberFormat="0" applyAlignment="0" applyProtection="0">
      <alignment horizontal="left" vertical="center"/>
    </xf>
    <xf numFmtId="0" fontId="75" fillId="0" borderId="58" applyNumberFormat="0" applyAlignment="0" applyProtection="0"/>
    <xf numFmtId="0" fontId="74" fillId="0" borderId="51">
      <alignment horizontal="left" vertical="center"/>
    </xf>
    <xf numFmtId="166" fontId="75" fillId="0" borderId="59">
      <alignment horizontal="left" vertical="center"/>
    </xf>
    <xf numFmtId="0" fontId="74" fillId="0" borderId="51">
      <alignment horizontal="left" vertical="center"/>
    </xf>
    <xf numFmtId="0" fontId="75" fillId="0" borderId="59">
      <alignment horizontal="left" vertical="center"/>
    </xf>
    <xf numFmtId="0" fontId="76" fillId="0" borderId="40"/>
    <xf numFmtId="0" fontId="39" fillId="0" borderId="0">
      <alignment vertical="center"/>
    </xf>
    <xf numFmtId="166" fontId="39" fillId="0" borderId="0">
      <alignment vertical="center"/>
    </xf>
    <xf numFmtId="0" fontId="77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78" fillId="0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80" fillId="0" borderId="0" applyNumberFormat="0" applyFill="0" applyBorder="0" applyAlignment="0" applyProtection="0"/>
    <xf numFmtId="0" fontId="81" fillId="0" borderId="0" applyNumberFormat="0" applyBorder="0" applyAlignment="0" applyProtection="0">
      <alignment vertical="top"/>
      <protection locked="0"/>
    </xf>
    <xf numFmtId="166" fontId="81" fillId="0" borderId="0" applyNumberFormat="0" applyBorder="0" applyAlignment="0" applyProtection="0">
      <alignment vertical="top"/>
      <protection locked="0"/>
    </xf>
    <xf numFmtId="0" fontId="82" fillId="0" borderId="0" applyNumberFormat="0" applyBorder="0" applyAlignment="0" applyProtection="0">
      <alignment vertical="top"/>
      <protection locked="0"/>
    </xf>
    <xf numFmtId="0" fontId="78" fillId="0" borderId="0" applyNumberFormat="0" applyBorder="0" applyAlignment="0" applyProtection="0"/>
    <xf numFmtId="0" fontId="83" fillId="0" borderId="0" applyNumberFormat="0" applyFill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166" fontId="78" fillId="0" borderId="0" applyNumberFormat="0" applyBorder="0" applyAlignment="0" applyProtection="0"/>
    <xf numFmtId="0" fontId="19" fillId="5" borderId="0" applyNumberFormat="0" applyBorder="0" applyAlignment="0" applyProtection="0"/>
    <xf numFmtId="0" fontId="84" fillId="5" borderId="0" applyNumberFormat="0" applyBorder="0" applyAlignment="0" applyProtection="0"/>
    <xf numFmtId="0" fontId="41" fillId="0" borderId="0"/>
    <xf numFmtId="10" fontId="67" fillId="42" borderId="39" applyNumberFormat="0" applyBorder="0" applyAlignment="0" applyProtection="0"/>
    <xf numFmtId="166" fontId="42" fillId="43" borderId="0" applyNumberFormat="0" applyBorder="0" applyAlignment="0" applyProtection="0"/>
    <xf numFmtId="10" fontId="67" fillId="42" borderId="39" applyNumberFormat="0" applyBorder="0" applyAlignment="0" applyProtection="0"/>
    <xf numFmtId="0" fontId="42" fillId="43" borderId="0" applyNumberFormat="0" applyBorder="0" applyAlignment="0" applyProtection="0"/>
    <xf numFmtId="175" fontId="85" fillId="44" borderId="0"/>
    <xf numFmtId="0" fontId="86" fillId="45" borderId="52" applyAlignment="0">
      <protection locked="0"/>
    </xf>
    <xf numFmtId="0" fontId="87" fillId="0" borderId="0"/>
    <xf numFmtId="0" fontId="25" fillId="9" borderId="47" applyNumberFormat="0" applyAlignment="0" applyProtection="0"/>
    <xf numFmtId="0" fontId="88" fillId="46" borderId="60" applyNumberFormat="0" applyAlignment="0" applyProtection="0"/>
    <xf numFmtId="0" fontId="89" fillId="0" borderId="0" applyNumberFormat="0" applyFill="0" applyBorder="0" applyAlignment="0" applyProtection="0"/>
    <xf numFmtId="166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90" fillId="0" borderId="0" applyNumberFormat="0" applyFill="0" applyBorder="0" applyAlignment="0" applyProtection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75" fontId="91" fillId="47" borderId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92" fontId="33" fillId="0" borderId="0" applyFill="0" applyBorder="0" applyAlignment="0" applyProtection="0"/>
    <xf numFmtId="172" fontId="93" fillId="0" borderId="0" applyFont="0" applyFill="0" applyBorder="0" applyAlignment="0" applyProtection="0"/>
    <xf numFmtId="193" fontId="58" fillId="0" borderId="0" applyFill="0" applyBorder="0" applyAlignment="0" applyProtection="0"/>
    <xf numFmtId="194" fontId="58" fillId="0" borderId="0" applyFill="0" applyBorder="0" applyAlignment="0" applyProtection="0"/>
    <xf numFmtId="0" fontId="94" fillId="0" borderId="38"/>
    <xf numFmtId="195" fontId="58" fillId="0" borderId="0" applyFill="0" applyBorder="0" applyAlignment="0" applyProtection="0"/>
    <xf numFmtId="196" fontId="58" fillId="0" borderId="0" applyFill="0" applyBorder="0" applyAlignment="0" applyProtection="0"/>
    <xf numFmtId="0" fontId="95" fillId="35" borderId="61"/>
    <xf numFmtId="0" fontId="96" fillId="0" borderId="0"/>
    <xf numFmtId="0" fontId="96" fillId="0" borderId="0"/>
    <xf numFmtId="166" fontId="96" fillId="0" borderId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15" fillId="0" borderId="41" applyNumberFormat="0" applyFill="0" applyAlignment="0" applyProtection="0"/>
    <xf numFmtId="0" fontId="96" fillId="0" borderId="0"/>
    <xf numFmtId="0" fontId="97" fillId="0" borderId="62" applyNumberFormat="0" applyFill="0" applyAlignment="0" applyProtection="0"/>
    <xf numFmtId="0" fontId="95" fillId="35" borderId="61"/>
    <xf numFmtId="0" fontId="95" fillId="35" borderId="61"/>
    <xf numFmtId="0" fontId="95" fillId="35" borderId="61"/>
    <xf numFmtId="0" fontId="98" fillId="0" borderId="0"/>
    <xf numFmtId="0" fontId="99" fillId="0" borderId="63"/>
    <xf numFmtId="0" fontId="99" fillId="0" borderId="63"/>
    <xf numFmtId="0" fontId="99" fillId="0" borderId="63"/>
    <xf numFmtId="0" fontId="99" fillId="0" borderId="63"/>
    <xf numFmtId="166" fontId="99" fillId="0" borderId="63"/>
    <xf numFmtId="166" fontId="99" fillId="0" borderId="63"/>
    <xf numFmtId="166" fontId="99" fillId="0" borderId="63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99" fillId="0" borderId="63"/>
    <xf numFmtId="0" fontId="100" fillId="0" borderId="64" applyNumberFormat="0" applyFill="0" applyAlignment="0" applyProtection="0"/>
    <xf numFmtId="0" fontId="17" fillId="0" borderId="43" applyNumberFormat="0" applyFill="0" applyAlignment="0" applyProtection="0"/>
    <xf numFmtId="0" fontId="101" fillId="0" borderId="65" applyNumberFormat="0" applyFill="0" applyAlignment="0" applyProtection="0"/>
    <xf numFmtId="0" fontId="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6" fontId="98" fillId="0" borderId="0"/>
    <xf numFmtId="166" fontId="98" fillId="0" borderId="0"/>
    <xf numFmtId="166" fontId="98" fillId="0" borderId="0"/>
    <xf numFmtId="166" fontId="98" fillId="0" borderId="0"/>
    <xf numFmtId="0" fontId="95" fillId="35" borderId="6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/>
    <xf numFmtId="0" fontId="20" fillId="6" borderId="0" applyNumberFormat="0" applyBorder="0" applyAlignment="0" applyProtection="0"/>
    <xf numFmtId="0" fontId="105" fillId="6" borderId="0" applyNumberFormat="0" applyBorder="0" applyAlignment="0" applyProtection="0"/>
    <xf numFmtId="0" fontId="106" fillId="48" borderId="0" applyNumberFormat="0" applyBorder="0" applyAlignment="0" applyProtection="0"/>
    <xf numFmtId="37" fontId="107" fillId="0" borderId="0"/>
    <xf numFmtId="173" fontId="108" fillId="0" borderId="52">
      <alignment vertical="center"/>
      <protection locked="0"/>
    </xf>
    <xf numFmtId="0" fontId="108" fillId="0" borderId="52">
      <alignment horizontal="justify" vertical="center" wrapText="1"/>
      <protection locked="0"/>
    </xf>
    <xf numFmtId="197" fontId="109" fillId="0" borderId="0"/>
    <xf numFmtId="197" fontId="109" fillId="0" borderId="0"/>
    <xf numFmtId="197" fontId="11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8" fillId="0" borderId="52">
      <alignment horizontal="justify" vertical="center" wrapText="1"/>
      <protection locked="0"/>
    </xf>
    <xf numFmtId="0" fontId="108" fillId="0" borderId="52">
      <alignment horizontal="justify" vertical="center" wrapText="1"/>
      <protection locked="0"/>
    </xf>
    <xf numFmtId="0" fontId="108" fillId="0" borderId="52">
      <alignment horizontal="justify" vertical="center" wrapText="1"/>
      <protection locked="0"/>
    </xf>
    <xf numFmtId="166" fontId="39" fillId="0" borderId="0" applyNumberFormat="0" applyFill="0" applyBorder="0" applyAlignment="0" applyProtection="0"/>
    <xf numFmtId="0" fontId="108" fillId="0" borderId="52">
      <alignment horizontal="justify" vertical="center" wrapText="1"/>
      <protection locked="0"/>
    </xf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0" fillId="0" borderId="0"/>
    <xf numFmtId="0" fontId="11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166" fontId="31" fillId="0" borderId="0"/>
    <xf numFmtId="0" fontId="115" fillId="0" borderId="0"/>
    <xf numFmtId="0" fontId="116" fillId="0" borderId="66"/>
    <xf numFmtId="0" fontId="117" fillId="0" borderId="0"/>
    <xf numFmtId="0" fontId="31" fillId="0" borderId="0"/>
    <xf numFmtId="0" fontId="69" fillId="0" borderId="0"/>
    <xf numFmtId="0" fontId="30" fillId="0" borderId="0"/>
    <xf numFmtId="0" fontId="13" fillId="0" borderId="0"/>
    <xf numFmtId="0" fontId="39" fillId="0" borderId="0"/>
    <xf numFmtId="0" fontId="118" fillId="0" borderId="0" applyAlignment="0">
      <protection locked="0"/>
    </xf>
    <xf numFmtId="0" fontId="31" fillId="0" borderId="0"/>
    <xf numFmtId="166" fontId="31" fillId="0" borderId="0"/>
    <xf numFmtId="0" fontId="118" fillId="0" borderId="0" applyAlignment="0">
      <protection locked="0"/>
    </xf>
    <xf numFmtId="166" fontId="118" fillId="0" borderId="0" applyAlignment="0">
      <protection locked="0"/>
    </xf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8" fillId="0" borderId="0" applyAlignment="0">
      <protection locked="0"/>
    </xf>
    <xf numFmtId="0" fontId="31" fillId="0" borderId="0"/>
    <xf numFmtId="166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166" fontId="39" fillId="0" borderId="0"/>
    <xf numFmtId="166" fontId="39" fillId="0" borderId="0"/>
    <xf numFmtId="166" fontId="39" fillId="0" borderId="0"/>
    <xf numFmtId="166" fontId="39" fillId="0" borderId="0"/>
    <xf numFmtId="0" fontId="69" fillId="0" borderId="0"/>
    <xf numFmtId="0" fontId="31" fillId="0" borderId="0"/>
    <xf numFmtId="0" fontId="39" fillId="0" borderId="0"/>
    <xf numFmtId="166" fontId="39" fillId="0" borderId="0"/>
    <xf numFmtId="0" fontId="31" fillId="0" borderId="0"/>
    <xf numFmtId="166" fontId="31" fillId="0" borderId="0"/>
    <xf numFmtId="0" fontId="30" fillId="0" borderId="0"/>
    <xf numFmtId="0" fontId="116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0" fillId="0" borderId="0"/>
    <xf numFmtId="0" fontId="111" fillId="0" borderId="0"/>
    <xf numFmtId="0" fontId="30" fillId="0" borderId="0"/>
    <xf numFmtId="0" fontId="31" fillId="0" borderId="0"/>
    <xf numFmtId="0" fontId="31" fillId="0" borderId="0"/>
    <xf numFmtId="166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1" fillId="0" borderId="0"/>
    <xf numFmtId="0" fontId="31" fillId="0" borderId="0"/>
    <xf numFmtId="0" fontId="69" fillId="0" borderId="0"/>
    <xf numFmtId="0" fontId="11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166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9" fillId="0" borderId="0"/>
    <xf numFmtId="0" fontId="39" fillId="0" borderId="0"/>
    <xf numFmtId="0" fontId="35" fillId="0" borderId="0"/>
    <xf numFmtId="0" fontId="39" fillId="0" borderId="0"/>
    <xf numFmtId="0" fontId="69" fillId="0" borderId="0"/>
    <xf numFmtId="0" fontId="35" fillId="0" borderId="0"/>
    <xf numFmtId="0" fontId="35" fillId="0" borderId="0"/>
    <xf numFmtId="166" fontId="39" fillId="0" borderId="0"/>
    <xf numFmtId="0" fontId="69" fillId="0" borderId="0"/>
    <xf numFmtId="0" fontId="69" fillId="0" borderId="0"/>
    <xf numFmtId="0" fontId="6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166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0" fillId="0" borderId="0"/>
    <xf numFmtId="0" fontId="121" fillId="0" borderId="0"/>
    <xf numFmtId="0" fontId="30" fillId="0" borderId="0"/>
    <xf numFmtId="0" fontId="3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22" fillId="0" borderId="0"/>
    <xf numFmtId="0" fontId="123" fillId="0" borderId="0"/>
    <xf numFmtId="173" fontId="45" fillId="45" borderId="52" applyProtection="0">
      <alignment vertical="center" wrapText="1"/>
    </xf>
    <xf numFmtId="188" fontId="58" fillId="0" borderId="0" applyFill="0" applyBorder="0" applyAlignment="0" applyProtection="0"/>
    <xf numFmtId="187" fontId="58" fillId="0" borderId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" fontId="41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58" fillId="0" borderId="0" applyFill="0" applyBorder="0" applyAlignment="0" applyProtection="0"/>
    <xf numFmtId="198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99" fontId="58" fillId="0" borderId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58" fillId="0" borderId="0" applyFill="0" applyBorder="0" applyAlignment="0" applyProtection="0"/>
    <xf numFmtId="193" fontId="58" fillId="0" borderId="0" applyFill="0" applyBorder="0" applyAlignment="0" applyProtection="0"/>
    <xf numFmtId="0" fontId="108" fillId="0" borderId="52">
      <alignment vertical="center" wrapText="1"/>
      <protection locked="0"/>
    </xf>
    <xf numFmtId="0" fontId="124" fillId="0" borderId="0">
      <alignment horizontal="justify" vertical="top" wrapText="1"/>
    </xf>
    <xf numFmtId="166" fontId="125" fillId="0" borderId="0">
      <alignment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4" fillId="0" borderId="0">
      <alignment horizontal="justify" vertical="top" wrapText="1"/>
    </xf>
    <xf numFmtId="0" fontId="125" fillId="0" borderId="0">
      <alignment wrapText="1"/>
    </xf>
    <xf numFmtId="0" fontId="69" fillId="10" borderId="48" applyNumberFormat="0" applyFont="0" applyAlignment="0" applyProtection="0"/>
    <xf numFmtId="0" fontId="69" fillId="43" borderId="67" applyNumberFormat="0" applyAlignment="0" applyProtection="0"/>
    <xf numFmtId="0" fontId="67" fillId="40" borderId="39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182" fontId="41" fillId="0" borderId="0" applyFill="0" applyBorder="0" applyAlignment="0"/>
    <xf numFmtId="182" fontId="41" fillId="0" borderId="0" applyFill="0" applyBorder="0" applyAlignment="0"/>
    <xf numFmtId="183" fontId="40" fillId="0" borderId="0" applyFill="0" applyBorder="0" applyAlignment="0"/>
    <xf numFmtId="184" fontId="41" fillId="0" borderId="0" applyFill="0" applyBorder="0" applyAlignment="0"/>
    <xf numFmtId="184" fontId="41" fillId="0" borderId="0" applyFill="0" applyBorder="0" applyAlignment="0"/>
    <xf numFmtId="184" fontId="40" fillId="0" borderId="0" applyFill="0" applyBorder="0" applyAlignment="0"/>
    <xf numFmtId="175" fontId="41" fillId="0" borderId="0" applyFill="0" applyBorder="0" applyAlignment="0"/>
    <xf numFmtId="175" fontId="41" fillId="0" borderId="0" applyFill="0" applyBorder="0" applyAlignment="0"/>
    <xf numFmtId="175" fontId="40" fillId="0" borderId="0" applyFill="0" applyBorder="0" applyAlignment="0"/>
    <xf numFmtId="200" fontId="31" fillId="0" borderId="0"/>
    <xf numFmtId="9" fontId="58" fillId="0" borderId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4" fillId="0" borderId="46" applyNumberFormat="0" applyFill="0" applyAlignment="0" applyProtection="0"/>
    <xf numFmtId="0" fontId="127" fillId="0" borderId="68" applyNumberFormat="0" applyFill="0" applyAlignment="0" applyProtection="0"/>
    <xf numFmtId="0" fontId="128" fillId="0" borderId="0">
      <alignment vertical="center"/>
    </xf>
    <xf numFmtId="166" fontId="128" fillId="0" borderId="0">
      <alignment vertical="center"/>
    </xf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3" fontId="47" fillId="0" borderId="39" applyFill="0">
      <alignment horizontal="right" vertical="center"/>
    </xf>
    <xf numFmtId="0" fontId="47" fillId="0" borderId="39">
      <alignment horizontal="left" vertical="center" wrapText="1"/>
    </xf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129" fillId="0" borderId="0" applyNumberFormat="0"/>
    <xf numFmtId="166" fontId="129" fillId="0" borderId="0" applyNumberFormat="0"/>
    <xf numFmtId="173" fontId="130" fillId="49" borderId="52" applyProtection="0">
      <alignment vertical="center"/>
    </xf>
    <xf numFmtId="185" fontId="55" fillId="0" borderId="56"/>
    <xf numFmtId="0" fontId="18" fillId="4" borderId="0" applyNumberFormat="0" applyBorder="0" applyAlignment="0" applyProtection="0"/>
    <xf numFmtId="0" fontId="131" fillId="4" borderId="0" applyNumberFormat="0" applyBorder="0" applyAlignment="0" applyProtection="0"/>
    <xf numFmtId="0" fontId="132" fillId="50" borderId="0" applyNumberFormat="0" applyBorder="0" applyAlignment="0" applyProtection="0"/>
    <xf numFmtId="0" fontId="133" fillId="0" borderId="0"/>
    <xf numFmtId="0" fontId="41" fillId="0" borderId="0"/>
    <xf numFmtId="166" fontId="39" fillId="0" borderId="0" applyProtection="0"/>
    <xf numFmtId="0" fontId="41" fillId="0" borderId="0"/>
    <xf numFmtId="0" fontId="39" fillId="0" borderId="0" applyProtection="0"/>
    <xf numFmtId="0" fontId="94" fillId="0" borderId="0"/>
    <xf numFmtId="40" fontId="134" fillId="0" borderId="0" applyBorder="0">
      <alignment horizontal="right"/>
    </xf>
    <xf numFmtId="49" fontId="39" fillId="0" borderId="0" applyFill="0" applyBorder="0" applyProtection="0"/>
    <xf numFmtId="49" fontId="63" fillId="0" borderId="0" applyFill="0" applyBorder="0" applyAlignment="0"/>
    <xf numFmtId="49" fontId="63" fillId="0" borderId="0" applyFill="0" applyBorder="0" applyAlignment="0"/>
    <xf numFmtId="49" fontId="64" fillId="0" borderId="0" applyFill="0" applyBorder="0" applyAlignment="0"/>
    <xf numFmtId="201" fontId="31" fillId="0" borderId="0" applyFill="0" applyBorder="0" applyAlignment="0"/>
    <xf numFmtId="201" fontId="31" fillId="0" borderId="0" applyFill="0" applyBorder="0" applyAlignment="0"/>
    <xf numFmtId="193" fontId="31" fillId="0" borderId="0" applyFill="0" applyBorder="0" applyAlignment="0"/>
    <xf numFmtId="202" fontId="31" fillId="0" borderId="0" applyFill="0" applyBorder="0" applyAlignment="0"/>
    <xf numFmtId="202" fontId="31" fillId="0" borderId="0" applyFill="0" applyBorder="0" applyAlignment="0"/>
    <xf numFmtId="196" fontId="31" fillId="0" borderId="0" applyFill="0" applyBorder="0" applyAlignment="0"/>
    <xf numFmtId="0" fontId="2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69">
      <alignment horizontal="center" wrapText="1"/>
    </xf>
    <xf numFmtId="166" fontId="136" fillId="0" borderId="69">
      <alignment horizontal="center" wrapText="1"/>
    </xf>
    <xf numFmtId="0" fontId="137" fillId="0" borderId="70">
      <alignment horizontal="center" wrapText="1"/>
    </xf>
    <xf numFmtId="166" fontId="137" fillId="0" borderId="70">
      <alignment horizontal="center" wrapText="1"/>
    </xf>
    <xf numFmtId="165" fontId="138" fillId="0" borderId="52">
      <alignment horizontal="right" vertical="center"/>
    </xf>
    <xf numFmtId="0" fontId="21" fillId="7" borderId="44" applyNumberFormat="0" applyAlignment="0" applyProtection="0"/>
    <xf numFmtId="0" fontId="139" fillId="51" borderId="71" applyNumberFormat="0" applyAlignment="0" applyProtection="0"/>
    <xf numFmtId="0" fontId="23" fillId="8" borderId="44" applyNumberFormat="0" applyAlignment="0" applyProtection="0"/>
    <xf numFmtId="0" fontId="140" fillId="52" borderId="71" applyNumberFormat="0" applyAlignment="0" applyProtection="0"/>
    <xf numFmtId="173" fontId="141" fillId="53" borderId="52">
      <alignment horizontal="right" vertical="center"/>
      <protection locked="0"/>
    </xf>
    <xf numFmtId="0" fontId="22" fillId="8" borderId="45" applyNumberFormat="0" applyAlignment="0" applyProtection="0"/>
    <xf numFmtId="0" fontId="142" fillId="52" borderId="72" applyNumberFormat="0" applyAlignment="0" applyProtection="0"/>
    <xf numFmtId="0" fontId="27" fillId="0" borderId="0" applyNumberFormat="0" applyFill="0" applyBorder="0" applyAlignment="0" applyProtection="0"/>
    <xf numFmtId="0" fontId="143" fillId="0" borderId="0" applyProtection="0"/>
    <xf numFmtId="0" fontId="144" fillId="0" borderId="0" applyNumberFormat="0" applyFill="0" applyBorder="0" applyAlignment="0" applyProtection="0"/>
    <xf numFmtId="0" fontId="35" fillId="0" borderId="52">
      <alignment vertical="center" wrapText="1"/>
    </xf>
    <xf numFmtId="3" fontId="32" fillId="0" borderId="0"/>
    <xf numFmtId="0" fontId="29" fillId="11" borderId="0" applyNumberFormat="0" applyBorder="0" applyAlignment="0" applyProtection="0"/>
    <xf numFmtId="0" fontId="145" fillId="54" borderId="0" applyNumberFormat="0" applyBorder="0" applyAlignment="0" applyProtection="0"/>
    <xf numFmtId="0" fontId="29" fillId="15" borderId="0" applyNumberFormat="0" applyBorder="0" applyAlignment="0" applyProtection="0"/>
    <xf numFmtId="0" fontId="145" fillId="49" borderId="0" applyNumberFormat="0" applyBorder="0" applyAlignment="0" applyProtection="0"/>
    <xf numFmtId="0" fontId="29" fillId="19" borderId="0" applyNumberFormat="0" applyBorder="0" applyAlignment="0" applyProtection="0"/>
    <xf numFmtId="0" fontId="145" fillId="55" borderId="0" applyNumberFormat="0" applyBorder="0" applyAlignment="0" applyProtection="0"/>
    <xf numFmtId="0" fontId="29" fillId="23" borderId="0" applyNumberFormat="0" applyBorder="0" applyAlignment="0" applyProtection="0"/>
    <xf numFmtId="0" fontId="145" fillId="56" borderId="0" applyNumberFormat="0" applyBorder="0" applyAlignment="0" applyProtection="0"/>
    <xf numFmtId="0" fontId="29" fillId="27" borderId="0" applyNumberFormat="0" applyBorder="0" applyAlignment="0" applyProtection="0"/>
    <xf numFmtId="0" fontId="145" fillId="57" borderId="0" applyNumberFormat="0" applyBorder="0" applyAlignment="0" applyProtection="0"/>
    <xf numFmtId="0" fontId="29" fillId="31" borderId="0" applyNumberFormat="0" applyBorder="0" applyAlignment="0" applyProtection="0"/>
    <xf numFmtId="0" fontId="145" fillId="58" borderId="0" applyNumberFormat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7" fillId="0" borderId="0"/>
    <xf numFmtId="0" fontId="57" fillId="0" borderId="0"/>
    <xf numFmtId="203" fontId="58" fillId="0" borderId="0" applyFill="0" applyBorder="0" applyAlignment="0" applyProtection="0"/>
    <xf numFmtId="38" fontId="58" fillId="0" borderId="0" applyFill="0" applyBorder="0" applyAlignment="0" applyProtection="0"/>
    <xf numFmtId="0" fontId="146" fillId="0" borderId="0"/>
  </cellStyleXfs>
  <cellXfs count="133">
    <xf numFmtId="0" fontId="0" fillId="0" borderId="0" xfId="0"/>
    <xf numFmtId="0" fontId="1" fillId="0" borderId="0" xfId="1"/>
    <xf numFmtId="0" fontId="5" fillId="0" borderId="0" xfId="1" applyNumberFormat="1" applyFont="1" applyFill="1" applyBorder="1" applyAlignment="1" applyProtection="1">
      <alignment horizontal="left" vertical="center"/>
    </xf>
    <xf numFmtId="0" fontId="7" fillId="2" borderId="23" xfId="1" applyNumberFormat="1" applyFont="1" applyFill="1" applyBorder="1" applyAlignment="1" applyProtection="1">
      <alignment horizontal="center" vertical="center"/>
    </xf>
    <xf numFmtId="0" fontId="7" fillId="2" borderId="25" xfId="1" applyNumberFormat="1" applyFont="1" applyFill="1" applyBorder="1" applyAlignment="1" applyProtection="1">
      <alignment horizontal="center" vertical="center"/>
    </xf>
    <xf numFmtId="0" fontId="9" fillId="0" borderId="26" xfId="1" applyNumberFormat="1" applyFont="1" applyFill="1" applyBorder="1" applyAlignment="1" applyProtection="1">
      <alignment horizontal="left" vertical="center"/>
    </xf>
    <xf numFmtId="4" fontId="10" fillId="0" borderId="22" xfId="1" applyNumberFormat="1" applyFont="1" applyFill="1" applyBorder="1" applyAlignment="1" applyProtection="1">
      <alignment horizontal="right" vertical="center"/>
    </xf>
    <xf numFmtId="0" fontId="9" fillId="0" borderId="27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right" vertical="center"/>
    </xf>
    <xf numFmtId="4" fontId="10" fillId="0" borderId="5" xfId="1" applyNumberFormat="1" applyFont="1" applyFill="1" applyBorder="1" applyAlignment="1" applyProtection="1">
      <alignment horizontal="right" vertical="center"/>
    </xf>
    <xf numFmtId="0" fontId="10" fillId="0" borderId="5" xfId="1" applyNumberFormat="1" applyFont="1" applyFill="1" applyBorder="1" applyAlignment="1" applyProtection="1">
      <alignment horizontal="right" vertical="center"/>
    </xf>
    <xf numFmtId="4" fontId="10" fillId="0" borderId="25" xfId="1" applyNumberFormat="1" applyFont="1" applyFill="1" applyBorder="1" applyAlignment="1" applyProtection="1">
      <alignment horizontal="right" vertical="center"/>
    </xf>
    <xf numFmtId="4" fontId="10" fillId="0" borderId="15" xfId="1" applyNumberFormat="1" applyFont="1" applyFill="1" applyBorder="1" applyAlignment="1" applyProtection="1">
      <alignment horizontal="right" vertical="center"/>
    </xf>
    <xf numFmtId="4" fontId="9" fillId="2" borderId="25" xfId="1" applyNumberFormat="1" applyFont="1" applyFill="1" applyBorder="1" applyAlignment="1" applyProtection="1">
      <alignment horizontal="right" vertical="center"/>
    </xf>
    <xf numFmtId="4" fontId="9" fillId="2" borderId="22" xfId="1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right" vertical="center"/>
    </xf>
    <xf numFmtId="0" fontId="4" fillId="0" borderId="20" xfId="0" applyNumberFormat="1" applyFont="1" applyFill="1" applyBorder="1" applyAlignment="1" applyProtection="1">
      <alignment horizontal="lef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4" fillId="3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0" fontId="3" fillId="3" borderId="34" xfId="1" applyNumberFormat="1" applyFont="1" applyFill="1" applyBorder="1" applyAlignment="1" applyProtection="1">
      <alignment horizontal="left" vertical="center" wrapText="1"/>
    </xf>
    <xf numFmtId="0" fontId="11" fillId="3" borderId="35" xfId="1" applyNumberFormat="1" applyFont="1" applyFill="1" applyBorder="1" applyAlignment="1" applyProtection="1">
      <alignment horizontal="left" vertical="center"/>
    </xf>
    <xf numFmtId="0" fontId="11" fillId="3" borderId="36" xfId="1" applyNumberFormat="1" applyFont="1" applyFill="1" applyBorder="1" applyAlignment="1" applyProtection="1">
      <alignment horizontal="left" vertical="center"/>
    </xf>
    <xf numFmtId="0" fontId="11" fillId="3" borderId="37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 wrapText="1"/>
    </xf>
    <xf numFmtId="1" fontId="4" fillId="0" borderId="5" xfId="1" applyNumberFormat="1" applyFont="1" applyFill="1" applyBorder="1" applyAlignment="1" applyProtection="1">
      <alignment horizontal="left" vertical="center"/>
    </xf>
    <xf numFmtId="0" fontId="4" fillId="0" borderId="20" xfId="1" applyNumberFormat="1" applyFont="1" applyFill="1" applyBorder="1" applyAlignment="1" applyProtection="1">
      <alignment horizontal="left" vertical="center"/>
    </xf>
    <xf numFmtId="0" fontId="4" fillId="0" borderId="21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left" vertical="center"/>
    </xf>
    <xf numFmtId="0" fontId="8" fillId="0" borderId="25" xfId="1" applyNumberFormat="1" applyFont="1" applyFill="1" applyBorder="1" applyAlignment="1" applyProtection="1">
      <alignment horizontal="left" vertical="center"/>
    </xf>
    <xf numFmtId="0" fontId="10" fillId="0" borderId="21" xfId="1" applyNumberFormat="1" applyFont="1" applyFill="1" applyBorder="1" applyAlignment="1" applyProtection="1">
      <alignment horizontal="left" vertical="center"/>
    </xf>
    <xf numFmtId="0" fontId="10" fillId="0" borderId="22" xfId="1" applyNumberFormat="1" applyFont="1" applyFill="1" applyBorder="1" applyAlignment="1" applyProtection="1">
      <alignment horizontal="left" vertical="center"/>
    </xf>
    <xf numFmtId="0" fontId="9" fillId="0" borderId="20" xfId="1" applyNumberFormat="1" applyFont="1" applyFill="1" applyBorder="1" applyAlignment="1" applyProtection="1">
      <alignment horizontal="left" vertical="center"/>
    </xf>
    <xf numFmtId="0" fontId="9" fillId="0" borderId="22" xfId="1" applyNumberFormat="1" applyFont="1" applyFill="1" applyBorder="1" applyAlignment="1" applyProtection="1">
      <alignment horizontal="left" vertical="center"/>
    </xf>
    <xf numFmtId="0" fontId="9" fillId="2" borderId="20" xfId="1" applyNumberFormat="1" applyFont="1" applyFill="1" applyBorder="1" applyAlignment="1" applyProtection="1">
      <alignment horizontal="left" vertical="center"/>
    </xf>
    <xf numFmtId="0" fontId="9" fillId="2" borderId="21" xfId="1" applyNumberFormat="1" applyFont="1" applyFill="1" applyBorder="1" applyAlignment="1" applyProtection="1">
      <alignment horizontal="left" vertical="center"/>
    </xf>
    <xf numFmtId="0" fontId="9" fillId="2" borderId="24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/>
    </xf>
    <xf numFmtId="0" fontId="9" fillId="0" borderId="5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5" xfId="1" applyNumberFormat="1" applyFont="1" applyFill="1" applyBorder="1" applyAlignment="1" applyProtection="1">
      <alignment horizontal="left" vertical="center"/>
    </xf>
    <xf numFmtId="0" fontId="9" fillId="0" borderId="28" xfId="1" applyNumberFormat="1" applyFont="1" applyFill="1" applyBorder="1" applyAlignment="1" applyProtection="1">
      <alignment horizontal="left" vertical="center"/>
    </xf>
    <xf numFmtId="0" fontId="9" fillId="0" borderId="25" xfId="1" applyNumberFormat="1" applyFont="1" applyFill="1" applyBorder="1" applyAlignment="1" applyProtection="1">
      <alignment horizontal="left" vertical="center"/>
    </xf>
    <xf numFmtId="0" fontId="9" fillId="0" borderId="24" xfId="1" applyNumberFormat="1" applyFont="1" applyFill="1" applyBorder="1" applyAlignment="1" applyProtection="1">
      <alignment horizontal="left" vertical="center"/>
    </xf>
    <xf numFmtId="0" fontId="9" fillId="0" borderId="21" xfId="1" applyNumberFormat="1" applyFont="1" applyFill="1" applyBorder="1" applyAlignment="1" applyProtection="1">
      <alignment horizontal="left" vertical="center"/>
    </xf>
    <xf numFmtId="0" fontId="9" fillId="2" borderId="28" xfId="1" applyNumberFormat="1" applyFont="1" applyFill="1" applyBorder="1" applyAlignment="1" applyProtection="1">
      <alignment horizontal="left" vertical="center"/>
    </xf>
    <xf numFmtId="0" fontId="10" fillId="0" borderId="29" xfId="1" applyNumberFormat="1" applyFont="1" applyFill="1" applyBorder="1" applyAlignment="1" applyProtection="1">
      <alignment horizontal="left" vertical="center"/>
    </xf>
    <xf numFmtId="0" fontId="10" fillId="0" borderId="8" xfId="1" applyNumberFormat="1" applyFont="1" applyFill="1" applyBorder="1" applyAlignment="1" applyProtection="1">
      <alignment horizontal="left" vertical="center"/>
    </xf>
    <xf numFmtId="0" fontId="10" fillId="0" borderId="30" xfId="1" applyNumberFormat="1" applyFont="1" applyFill="1" applyBorder="1" applyAlignment="1" applyProtection="1">
      <alignment horizontal="left" vertical="center"/>
    </xf>
    <xf numFmtId="0" fontId="10" fillId="0" borderId="31" xfId="1" applyNumberFormat="1" applyFont="1" applyFill="1" applyBorder="1" applyAlignment="1" applyProtection="1">
      <alignment horizontal="left" vertical="center"/>
    </xf>
    <xf numFmtId="0" fontId="10" fillId="0" borderId="32" xfId="1" applyNumberFormat="1" applyFont="1" applyFill="1" applyBorder="1" applyAlignment="1" applyProtection="1">
      <alignment horizontal="left" vertical="center"/>
    </xf>
    <xf numFmtId="0" fontId="10" fillId="0" borderId="33" xfId="1" applyNumberFormat="1" applyFont="1" applyFill="1" applyBorder="1" applyAlignment="1" applyProtection="1">
      <alignment horizontal="left" vertical="center"/>
    </xf>
    <xf numFmtId="0" fontId="10" fillId="0" borderId="16" xfId="1" applyNumberFormat="1" applyFont="1" applyFill="1" applyBorder="1" applyAlignment="1" applyProtection="1">
      <alignment horizontal="left" vertical="center"/>
    </xf>
    <xf numFmtId="0" fontId="10" fillId="0" borderId="19" xfId="1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/>
    </xf>
  </cellXfs>
  <cellStyles count="697">
    <cellStyle name="_2004_04_08_komplet" xfId="7"/>
    <cellStyle name="_2006 HiPath 3800 A.Budova Petrof HK1" xfId="8"/>
    <cellStyle name="_ASEC_Koleje_PPVVUTSLP_zmena_22_3_2004" xfId="9"/>
    <cellStyle name="_ASEC_Koleje_PPVVUTSLP_zmena_22_3_2004 2" xfId="10"/>
    <cellStyle name="_ASEC_Nabidka_SK_zmena_22_3_2004" xfId="11"/>
    <cellStyle name="_ASEC_Nabidka_SK_zmena_22_3_2004 2" xfId="12"/>
    <cellStyle name="_BOQ_KE 001" xfId="13"/>
    <cellStyle name="_BOQ_KE 001 2" xfId="14"/>
    <cellStyle name="_BOQ_KE 001-2004.12.14" xfId="15"/>
    <cellStyle name="_BOQ_KE 001-2004.12.14 2" xfId="16"/>
    <cellStyle name="_C_SO231" xfId="17"/>
    <cellStyle name="_C_SO231 2" xfId="18"/>
    <cellStyle name="_C_SO720" xfId="19"/>
    <cellStyle name="_C_SO720 2" xfId="20"/>
    <cellStyle name="_C_SO720B" xfId="21"/>
    <cellStyle name="_C_SO720B 2" xfId="22"/>
    <cellStyle name="_C_SO720C" xfId="23"/>
    <cellStyle name="_C_SO720C 2" xfId="24"/>
    <cellStyle name="_cenova_nabidka_tendrova_navysena" xfId="25"/>
    <cellStyle name="_cenova_nabidka_tendrova_navysena 2" xfId="26"/>
    <cellStyle name="_CTP_skrobarny_EPS_EZS_objekt_15" xfId="27"/>
    <cellStyle name="_CTP_skrobarny_EPS_EZS_objekt_15 2" xfId="28"/>
    <cellStyle name="_Direct Cost BOQ_KE 04.12.151" xfId="29"/>
    <cellStyle name="_Direct Cost BOQ_KE 04.12.151 2" xfId="30"/>
    <cellStyle name="_Inotex1" xfId="31"/>
    <cellStyle name="_Inotex1c" xfId="32"/>
    <cellStyle name="_Inotex2" xfId="33"/>
    <cellStyle name="_N020198A" xfId="34"/>
    <cellStyle name="_Nase_nabidka_EZS_Interkom_CCTV" xfId="35"/>
    <cellStyle name="_Nase_nabidka_EZS_Interkom_CCTV 2" xfId="36"/>
    <cellStyle name="_Nase_nabidka_EZS_objekt_18" xfId="37"/>
    <cellStyle name="_Nase_nabidka_EZS_objekt_18 2" xfId="38"/>
    <cellStyle name="_Nase_nabidka_Flexi_II_ACS_EZS_CCTV" xfId="39"/>
    <cellStyle name="_Nase_nabidka_Flexi_II_ACS_EZS_CCTV 2" xfId="40"/>
    <cellStyle name="_Nase_nabidka_O6R" xfId="41"/>
    <cellStyle name="_Nase_nabidka_O6R 2" xfId="42"/>
    <cellStyle name="_Np_00110a" xfId="43"/>
    <cellStyle name="_Np_00118a" xfId="44"/>
    <cellStyle name="_Np_00159" xfId="45"/>
    <cellStyle name="_Np_00164a" xfId="46"/>
    <cellStyle name="_SLP_B_elektro_vykaz" xfId="47"/>
    <cellStyle name="_SLP_B_elektro_vykaz 2" xfId="48"/>
    <cellStyle name="_SLP_C_elektro_vykaz" xfId="49"/>
    <cellStyle name="_SLP_C_elektro_vykaz 2" xfId="50"/>
    <cellStyle name="_SLP_Venkovni_rozvody_uprava " xfId="51"/>
    <cellStyle name="_SLP_Venkovni_rozvody_uprava  2" xfId="52"/>
    <cellStyle name="_SO710_R" xfId="53"/>
    <cellStyle name="_SO710_R 2" xfId="54"/>
    <cellStyle name="_SO720_VV_A" xfId="55"/>
    <cellStyle name="_SO720_VV_A 2" xfId="56"/>
    <cellStyle name="_Vatech_Palladium_SLP" xfId="57"/>
    <cellStyle name="_Vatech_Palladium_SLP 2" xfId="58"/>
    <cellStyle name="_VATECH_SLP_Nák_centr_Prostejov" xfId="59"/>
    <cellStyle name="_VATECH_SLP_Nák_centr_Prostejov 2" xfId="60"/>
    <cellStyle name="_Z_00159A" xfId="61"/>
    <cellStyle name="_Zprac_Dusan_tendrova_navysena_060509" xfId="62"/>
    <cellStyle name="_Zprac_Dusan_tendrova_navysena_060509 2" xfId="63"/>
    <cellStyle name="=C:\WINDOWS\SYSTEM32\COMMAND.COM" xfId="64"/>
    <cellStyle name="•W_laroux" xfId="65"/>
    <cellStyle name="0,0_x000d__x000a_NA_x000d__x000a_" xfId="66"/>
    <cellStyle name="1 000 Kč_~4285817" xfId="67"/>
    <cellStyle name="20 % – Zvýraznění1 2" xfId="68"/>
    <cellStyle name="20 % – Zvýraznění1 2 2" xfId="69"/>
    <cellStyle name="20 % – Zvýraznění2 2" xfId="70"/>
    <cellStyle name="20 % – Zvýraznění2 2 2" xfId="71"/>
    <cellStyle name="20 % – Zvýraznění3 2" xfId="72"/>
    <cellStyle name="20 % – Zvýraznění3 2 2" xfId="73"/>
    <cellStyle name="20 % – Zvýraznění4 2" xfId="74"/>
    <cellStyle name="20 % – Zvýraznění4 2 2" xfId="75"/>
    <cellStyle name="20 % – Zvýraznění5 2" xfId="76"/>
    <cellStyle name="20 % – Zvýraznění5 2 2" xfId="77"/>
    <cellStyle name="20 % – Zvýraznění6 2" xfId="78"/>
    <cellStyle name="20 % – Zvýraznění6 2 2" xfId="79"/>
    <cellStyle name="40 % – Zvýraznění1 2" xfId="80"/>
    <cellStyle name="40 % – Zvýraznění1 2 2" xfId="81"/>
    <cellStyle name="40 % – Zvýraznění2 2" xfId="82"/>
    <cellStyle name="40 % – Zvýraznění2 2 2" xfId="83"/>
    <cellStyle name="40 % – Zvýraznění3 2" xfId="84"/>
    <cellStyle name="40 % – Zvýraznění3 2 2" xfId="85"/>
    <cellStyle name="40 % – Zvýraznění4 2" xfId="86"/>
    <cellStyle name="40 % – Zvýraznění4 2 2" xfId="87"/>
    <cellStyle name="40 % – Zvýraznění5 2" xfId="88"/>
    <cellStyle name="40 % – Zvýraznění5 2 2" xfId="89"/>
    <cellStyle name="40 % – Zvýraznění6 2" xfId="90"/>
    <cellStyle name="40 % – Zvýraznění6 2 2" xfId="91"/>
    <cellStyle name="60 % – Zvýraznění1 2" xfId="92"/>
    <cellStyle name="60 % – Zvýraznění2 2" xfId="93"/>
    <cellStyle name="60 % – Zvýraznění3 2" xfId="94"/>
    <cellStyle name="60 % – Zvýraznění4 2" xfId="95"/>
    <cellStyle name="60 % – Zvýraznění5 2" xfId="96"/>
    <cellStyle name="60 % – Zvýraznění6 2" xfId="97"/>
    <cellStyle name="Äåíåæíûé [0]_PERSONAL" xfId="98"/>
    <cellStyle name="Äåíåæíûé_PERSONAL" xfId="99"/>
    <cellStyle name="ÅëÈ­ [0]_laroux" xfId="100"/>
    <cellStyle name="ÅëÈ­_laroux" xfId="101"/>
    <cellStyle name="args.style" xfId="102"/>
    <cellStyle name="args.style 2" xfId="103"/>
    <cellStyle name="ÄÞ¸¶ [0]_laroux" xfId="104"/>
    <cellStyle name="ÄÞ¸¶_laroux" xfId="105"/>
    <cellStyle name="balicek" xfId="106"/>
    <cellStyle name="Besuchter Hyperlink" xfId="107"/>
    <cellStyle name="bezčárky_" xfId="108"/>
    <cellStyle name="blok_cen" xfId="109"/>
    <cellStyle name="blokcen" xfId="110"/>
    <cellStyle name="blokcen 2" xfId="111"/>
    <cellStyle name="Body" xfId="112"/>
    <cellStyle name="Ç¥ÁØ_ÀÎÀç°³¹ß¿ø" xfId="113"/>
    <cellStyle name="Calc Currency (0)" xfId="114"/>
    <cellStyle name="Calc Currency (0) 2" xfId="115"/>
    <cellStyle name="Calc Currency (2)" xfId="116"/>
    <cellStyle name="Calc Currency (2) 2" xfId="117"/>
    <cellStyle name="Calc Currency (2) 3" xfId="118"/>
    <cellStyle name="Calc Percent (0)" xfId="119"/>
    <cellStyle name="Calc Percent (0) 2" xfId="120"/>
    <cellStyle name="Calc Percent (0) 3" xfId="121"/>
    <cellStyle name="Calc Percent (1)" xfId="122"/>
    <cellStyle name="Calc Percent (1) 2" xfId="123"/>
    <cellStyle name="Calc Percent (1) 3" xfId="124"/>
    <cellStyle name="Calc Percent (2)" xfId="125"/>
    <cellStyle name="Calc Percent (2) 2" xfId="126"/>
    <cellStyle name="Calc Percent (2) 3" xfId="127"/>
    <cellStyle name="Calc Units (0)" xfId="128"/>
    <cellStyle name="Calc Units (0) 2" xfId="129"/>
    <cellStyle name="Calc Units (0) 3" xfId="130"/>
    <cellStyle name="Calc Units (1)" xfId="131"/>
    <cellStyle name="Calc Units (1) 2" xfId="132"/>
    <cellStyle name="Calc Units (1) 3" xfId="133"/>
    <cellStyle name="Calc Units (2)" xfId="134"/>
    <cellStyle name="Calc Units (2) 2" xfId="135"/>
    <cellStyle name="Calc Units (2) 3" xfId="136"/>
    <cellStyle name="Celkem 2" xfId="137"/>
    <cellStyle name="Celkem 3" xfId="138"/>
    <cellStyle name="cena" xfId="139"/>
    <cellStyle name="cena 2" xfId="140"/>
    <cellStyle name="cena 3" xfId="141"/>
    <cellStyle name="cena celkem" xfId="142"/>
    <cellStyle name="cena celkem 2" xfId="143"/>
    <cellStyle name="cena celkem 3" xfId="144"/>
    <cellStyle name="cena součet" xfId="145"/>
    <cellStyle name="cena_EPS" xfId="146"/>
    <cellStyle name="ceník" xfId="147"/>
    <cellStyle name="ceník 2" xfId="148"/>
    <cellStyle name="ceník 2 2" xfId="149"/>
    <cellStyle name="ceník 2 2 2" xfId="150"/>
    <cellStyle name="ceník 2 2 2 2" xfId="151"/>
    <cellStyle name="ceník 2 2 2 3" xfId="152"/>
    <cellStyle name="ceník 2 2 2 4" xfId="153"/>
    <cellStyle name="ceník 2 2 3" xfId="154"/>
    <cellStyle name="ceník 2 2 4" xfId="155"/>
    <cellStyle name="ceník 2 2 5" xfId="156"/>
    <cellStyle name="ceník 2 2 6" xfId="157"/>
    <cellStyle name="ceník 2 3" xfId="158"/>
    <cellStyle name="ceník 2 3 2" xfId="159"/>
    <cellStyle name="ceník 2 3 2 2" xfId="160"/>
    <cellStyle name="ceník 2 3 2 3" xfId="161"/>
    <cellStyle name="ceník 2 3 2 4" xfId="162"/>
    <cellStyle name="ceník 2 3 3" xfId="163"/>
    <cellStyle name="ceník 2 3 4" xfId="164"/>
    <cellStyle name="ceník 2 3 5" xfId="165"/>
    <cellStyle name="ceník 2 3 6" xfId="166"/>
    <cellStyle name="ceník 2 4" xfId="167"/>
    <cellStyle name="ceník 2 4 2" xfId="168"/>
    <cellStyle name="ceník 2 4 3" xfId="169"/>
    <cellStyle name="ceník 2 4 4" xfId="170"/>
    <cellStyle name="ceník 2 5" xfId="171"/>
    <cellStyle name="ceník 2 6" xfId="172"/>
    <cellStyle name="ceník 2 7" xfId="173"/>
    <cellStyle name="ceník 2 8" xfId="174"/>
    <cellStyle name="ceník 3" xfId="175"/>
    <cellStyle name="ceník 3 2" xfId="176"/>
    <cellStyle name="ceník 3 2 2" xfId="177"/>
    <cellStyle name="ceník 3 2 3" xfId="178"/>
    <cellStyle name="ceník 3 2 4" xfId="179"/>
    <cellStyle name="ceník 3 3" xfId="180"/>
    <cellStyle name="ceník 3 4" xfId="181"/>
    <cellStyle name="ceník 3 5" xfId="182"/>
    <cellStyle name="ceník 3 6" xfId="183"/>
    <cellStyle name="ceník 4" xfId="184"/>
    <cellStyle name="ceník 4 2" xfId="185"/>
    <cellStyle name="ceník 4 2 2" xfId="186"/>
    <cellStyle name="ceník 4 2 3" xfId="187"/>
    <cellStyle name="ceník 4 2 4" xfId="188"/>
    <cellStyle name="ceník 4 3" xfId="189"/>
    <cellStyle name="ceník 4 4" xfId="190"/>
    <cellStyle name="ceník 4 5" xfId="191"/>
    <cellStyle name="ceník 4 6" xfId="192"/>
    <cellStyle name="ceník 5" xfId="193"/>
    <cellStyle name="ceník 5 2" xfId="194"/>
    <cellStyle name="ceník 5 3" xfId="195"/>
    <cellStyle name="ceník 5 4" xfId="196"/>
    <cellStyle name="ceník 6" xfId="197"/>
    <cellStyle name="ceník 7" xfId="198"/>
    <cellStyle name="ceník 8" xfId="199"/>
    <cellStyle name="ceník 9" xfId="200"/>
    <cellStyle name="Comma  - Style1" xfId="201"/>
    <cellStyle name="Comma  - Style2" xfId="202"/>
    <cellStyle name="Comma  - Style3" xfId="203"/>
    <cellStyle name="Comma  - Style4" xfId="204"/>
    <cellStyle name="Comma  - Style5" xfId="205"/>
    <cellStyle name="Comma  - Style6" xfId="206"/>
    <cellStyle name="Comma  - Style7" xfId="207"/>
    <cellStyle name="Comma  - Style8" xfId="208"/>
    <cellStyle name="Comma [0]_!!!GO" xfId="209"/>
    <cellStyle name="Comma [00]" xfId="210"/>
    <cellStyle name="Comma [00] 2" xfId="211"/>
    <cellStyle name="Comma [00] 3" xfId="212"/>
    <cellStyle name="Comma_!!!GO" xfId="213"/>
    <cellStyle name="Copied" xfId="214"/>
    <cellStyle name="Copied 2" xfId="215"/>
    <cellStyle name="COST1" xfId="216"/>
    <cellStyle name="COST1 2" xfId="217"/>
    <cellStyle name="Currency [0]_!!!GO" xfId="218"/>
    <cellStyle name="Currency [00]" xfId="219"/>
    <cellStyle name="Currency [00] 2" xfId="220"/>
    <cellStyle name="Currency [00] 3" xfId="221"/>
    <cellStyle name="Currency_!!!GO" xfId="222"/>
    <cellStyle name="Currency0" xfId="223"/>
    <cellStyle name="Čárka 2" xfId="224"/>
    <cellStyle name="Čárka 2 2" xfId="225"/>
    <cellStyle name="Čárka 2 3" xfId="226"/>
    <cellStyle name="čárky [0]_~4285817" xfId="227"/>
    <cellStyle name="číslo" xfId="228"/>
    <cellStyle name="číslo.00_" xfId="229"/>
    <cellStyle name="Date Short" xfId="230"/>
    <cellStyle name="Date Short 2" xfId="231"/>
    <cellStyle name="Date Short 3" xfId="232"/>
    <cellStyle name="definity" xfId="233"/>
    <cellStyle name="definity 2" xfId="234"/>
    <cellStyle name="Dolní index" xfId="235"/>
    <cellStyle name="Dolní index 2" xfId="236"/>
    <cellStyle name="Enter Currency (0)" xfId="237"/>
    <cellStyle name="Enter Currency (0) 2" xfId="238"/>
    <cellStyle name="Enter Currency (0) 3" xfId="239"/>
    <cellStyle name="Enter Currency (2)" xfId="240"/>
    <cellStyle name="Enter Currency (2) 2" xfId="241"/>
    <cellStyle name="Enter Currency (2) 3" xfId="242"/>
    <cellStyle name="Enter Units (0)" xfId="243"/>
    <cellStyle name="Enter Units (0) 2" xfId="244"/>
    <cellStyle name="Enter Units (0) 3" xfId="245"/>
    <cellStyle name="Enter Units (1)" xfId="246"/>
    <cellStyle name="Enter Units (1) 2" xfId="247"/>
    <cellStyle name="Enter Units (1) 3" xfId="248"/>
    <cellStyle name="Enter Units (2)" xfId="249"/>
    <cellStyle name="Enter Units (2) 2" xfId="250"/>
    <cellStyle name="Enter Units (2) 3" xfId="251"/>
    <cellStyle name="Entered" xfId="252"/>
    <cellStyle name="Entered 2" xfId="253"/>
    <cellStyle name="entry box" xfId="254"/>
    <cellStyle name="Euro" xfId="255"/>
    <cellStyle name="Excel Built-in Explanatory Text" xfId="256"/>
    <cellStyle name="Excel Built-in Explanatory Text 2" xfId="257"/>
    <cellStyle name="Excel Built-in Normal 1" xfId="258"/>
    <cellStyle name="Excel Built-in Normal 1 2" xfId="259"/>
    <cellStyle name="Excel Built-in Title" xfId="260"/>
    <cellStyle name="Excel Built-in Title 2" xfId="261"/>
    <cellStyle name="Grey" xfId="262"/>
    <cellStyle name="Grey 2" xfId="263"/>
    <cellStyle name="Grey 3" xfId="264"/>
    <cellStyle name="Grey 4" xfId="265"/>
    <cellStyle name="GroupHead" xfId="266"/>
    <cellStyle name="Head 1" xfId="267"/>
    <cellStyle name="HEADER" xfId="268"/>
    <cellStyle name="Header1" xfId="269"/>
    <cellStyle name="Header1 2" xfId="270"/>
    <cellStyle name="Header1 2 2" xfId="271"/>
    <cellStyle name="Header1 2 3" xfId="272"/>
    <cellStyle name="Header1 3" xfId="273"/>
    <cellStyle name="Header1 4" xfId="274"/>
    <cellStyle name="Header1 5" xfId="275"/>
    <cellStyle name="Header1 6" xfId="276"/>
    <cellStyle name="Header2" xfId="277"/>
    <cellStyle name="Header2 2" xfId="278"/>
    <cellStyle name="Header2 3" xfId="279"/>
    <cellStyle name="Header2 4" xfId="280"/>
    <cellStyle name="Hlavička" xfId="281"/>
    <cellStyle name="Horní index" xfId="282"/>
    <cellStyle name="Horní index 2" xfId="283"/>
    <cellStyle name="Hyperlink" xfId="284"/>
    <cellStyle name="Hyperlink 2" xfId="285"/>
    <cellStyle name="Hypertextový odkaz 10" xfId="286"/>
    <cellStyle name="Hypertextový odkaz 11" xfId="287"/>
    <cellStyle name="Hypertextový odkaz 2" xfId="288"/>
    <cellStyle name="Hypertextový odkaz 2 2" xfId="289"/>
    <cellStyle name="Hypertextový odkaz 3" xfId="290"/>
    <cellStyle name="Hypertextový odkaz 3 2" xfId="291"/>
    <cellStyle name="Hypertextový odkaz 3_List1" xfId="292"/>
    <cellStyle name="Hypertextový odkaz 4" xfId="293"/>
    <cellStyle name="Hypertextový odkaz 5" xfId="294"/>
    <cellStyle name="Hypertextový odkaz 6" xfId="295"/>
    <cellStyle name="Hypertextový odkaz 7" xfId="296"/>
    <cellStyle name="Hypertextový odkaz 8" xfId="297"/>
    <cellStyle name="Hypertextový odkaz 9" xfId="298"/>
    <cellStyle name="Chybně 2" xfId="299"/>
    <cellStyle name="Chybně 3" xfId="300"/>
    <cellStyle name="Îáû÷íûé_PERSONAL" xfId="301"/>
    <cellStyle name="Input [yellow]" xfId="302"/>
    <cellStyle name="Input [yellow] 2" xfId="303"/>
    <cellStyle name="Input [yellow] 3" xfId="304"/>
    <cellStyle name="Input [yellow] 4" xfId="305"/>
    <cellStyle name="Input Cells" xfId="306"/>
    <cellStyle name="KAPITOLA" xfId="307"/>
    <cellStyle name="Kategorie" xfId="308"/>
    <cellStyle name="Kontrolní buňka 2" xfId="309"/>
    <cellStyle name="Kontrolní buňka 3" xfId="310"/>
    <cellStyle name="Lien hypertexte" xfId="311"/>
    <cellStyle name="Lien hypertexte 2" xfId="312"/>
    <cellStyle name="Lien hypertexte visité" xfId="313"/>
    <cellStyle name="Lien hypertexte visité 2" xfId="314"/>
    <cellStyle name="Link Currency (0)" xfId="315"/>
    <cellStyle name="Link Currency (0) 2" xfId="316"/>
    <cellStyle name="Link Currency (0) 3" xfId="317"/>
    <cellStyle name="Link Currency (2)" xfId="318"/>
    <cellStyle name="Link Currency (2) 2" xfId="319"/>
    <cellStyle name="Link Currency (2) 3" xfId="320"/>
    <cellStyle name="Link Units (0)" xfId="321"/>
    <cellStyle name="Link Units (0) 2" xfId="322"/>
    <cellStyle name="Link Units (0) 3" xfId="323"/>
    <cellStyle name="Link Units (1)" xfId="324"/>
    <cellStyle name="Link Units (1) 2" xfId="325"/>
    <cellStyle name="Link Units (1) 3" xfId="326"/>
    <cellStyle name="Link Units (2)" xfId="327"/>
    <cellStyle name="Link Units (2) 2" xfId="328"/>
    <cellStyle name="Link Units (2) 3" xfId="329"/>
    <cellStyle name="Linked Cells" xfId="330"/>
    <cellStyle name="Měna 2" xfId="331"/>
    <cellStyle name="Měna 2 2" xfId="332"/>
    <cellStyle name="Měna 2 2 2" xfId="333"/>
    <cellStyle name="Měna 2 2 3" xfId="334"/>
    <cellStyle name="Měna 2 2 4" xfId="335"/>
    <cellStyle name="Měna 2 3" xfId="336"/>
    <cellStyle name="Měna 2 4" xfId="337"/>
    <cellStyle name="Měna 2 5" xfId="338"/>
    <cellStyle name="Měna 2 6" xfId="339"/>
    <cellStyle name="Měna 3" xfId="340"/>
    <cellStyle name="Měna 3 2" xfId="341"/>
    <cellStyle name="Měna 3 2 2" xfId="342"/>
    <cellStyle name="Měna 3 2 3" xfId="343"/>
    <cellStyle name="Měna 3 2 4" xfId="344"/>
    <cellStyle name="Měna 3 3" xfId="345"/>
    <cellStyle name="Měna 3 4" xfId="346"/>
    <cellStyle name="Měna 3 5" xfId="347"/>
    <cellStyle name="Měna 3 6" xfId="348"/>
    <cellStyle name="měny 2" xfId="349"/>
    <cellStyle name="měny 3" xfId="3"/>
    <cellStyle name="Millares_Proyecto MINFAR 20020516" xfId="350"/>
    <cellStyle name="Milliers [0]_!!!GO" xfId="351"/>
    <cellStyle name="Milliers_!!!GO" xfId="352"/>
    <cellStyle name="Model" xfId="353"/>
    <cellStyle name="Monétaire [0]_!!!GO" xfId="354"/>
    <cellStyle name="Monétaire_!!!GO" xfId="355"/>
    <cellStyle name="Nadpis" xfId="356"/>
    <cellStyle name="nadpis 1 2" xfId="357"/>
    <cellStyle name="nadpis 1 2 2" xfId="358"/>
    <cellStyle name="nadpis 1 2 3" xfId="359"/>
    <cellStyle name="Nadpis 1 2 4" xfId="360"/>
    <cellStyle name="Nadpis 1 2 5" xfId="361"/>
    <cellStyle name="Nadpis 1 2 6" xfId="362"/>
    <cellStyle name="Nadpis 1 2 7" xfId="363"/>
    <cellStyle name="Nadpis 1 2 8" xfId="364"/>
    <cellStyle name="nadpis 1 2_List1" xfId="365"/>
    <cellStyle name="Nadpis 1 3" xfId="366"/>
    <cellStyle name="Nadpis 10" xfId="367"/>
    <cellStyle name="Nadpis 11" xfId="368"/>
    <cellStyle name="Nadpis 12" xfId="369"/>
    <cellStyle name="NADPIS 13" xfId="370"/>
    <cellStyle name="nadpis 2 2" xfId="371"/>
    <cellStyle name="nadpis 2 2 2" xfId="372"/>
    <cellStyle name="nadpis 2 2 2 2" xfId="373"/>
    <cellStyle name="nadpis 2 2 2 3" xfId="374"/>
    <cellStyle name="nadpis 2 2 3" xfId="375"/>
    <cellStyle name="nadpis 2 2 3 2" xfId="376"/>
    <cellStyle name="nadpis 2 2 3 3" xfId="377"/>
    <cellStyle name="Nadpis 2 2 4" xfId="378"/>
    <cellStyle name="Nadpis 2 2 5" xfId="379"/>
    <cellStyle name="Nadpis 2 2 6" xfId="380"/>
    <cellStyle name="Nadpis 2 2 7" xfId="381"/>
    <cellStyle name="Nadpis 2 2 8" xfId="382"/>
    <cellStyle name="nadpis 2 2_List1" xfId="383"/>
    <cellStyle name="Nadpis 2 3" xfId="384"/>
    <cellStyle name="Nadpis 3 2" xfId="385"/>
    <cellStyle name="Nadpis 3 3" xfId="386"/>
    <cellStyle name="Nadpis 4 2" xfId="387"/>
    <cellStyle name="Nadpis 4 3" xfId="388"/>
    <cellStyle name="NADPIS 5" xfId="389"/>
    <cellStyle name="NADPIS 6" xfId="390"/>
    <cellStyle name="NADPIS 7" xfId="391"/>
    <cellStyle name="NADPIS 8" xfId="392"/>
    <cellStyle name="Nadpis 9" xfId="393"/>
    <cellStyle name="Název 2" xfId="394"/>
    <cellStyle name="Název 2 2" xfId="395"/>
    <cellStyle name="Název 2 3" xfId="396"/>
    <cellStyle name="Název 3" xfId="397"/>
    <cellStyle name="Název 4" xfId="398"/>
    <cellStyle name="nazev_skup" xfId="399"/>
    <cellStyle name="Neutrální 2" xfId="400"/>
    <cellStyle name="Neutrální 3" xfId="401"/>
    <cellStyle name="Neutrální 4" xfId="402"/>
    <cellStyle name="no dec" xfId="403"/>
    <cellStyle name="nor.cena" xfId="404"/>
    <cellStyle name="normal" xfId="405"/>
    <cellStyle name="Normal - Style1" xfId="406"/>
    <cellStyle name="Normal - Style1 2" xfId="407"/>
    <cellStyle name="Normal - Style1 3" xfId="408"/>
    <cellStyle name="Normal 10" xfId="409"/>
    <cellStyle name="Normal 11" xfId="410"/>
    <cellStyle name="Normal 12" xfId="411"/>
    <cellStyle name="Normal 13" xfId="412"/>
    <cellStyle name="Normal 14" xfId="413"/>
    <cellStyle name="Normal 15" xfId="414"/>
    <cellStyle name="Normal 16" xfId="415"/>
    <cellStyle name="normal 17" xfId="416"/>
    <cellStyle name="normal 18" xfId="417"/>
    <cellStyle name="normal 19" xfId="418"/>
    <cellStyle name="normal 2" xfId="419"/>
    <cellStyle name="normal 20" xfId="420"/>
    <cellStyle name="normal 21" xfId="421"/>
    <cellStyle name="normal 3" xfId="422"/>
    <cellStyle name="normal 4" xfId="423"/>
    <cellStyle name="normal 5" xfId="424"/>
    <cellStyle name="Normal 6" xfId="425"/>
    <cellStyle name="Normal 7" xfId="426"/>
    <cellStyle name="Normal 8" xfId="427"/>
    <cellStyle name="Normal 9" xfId="428"/>
    <cellStyle name="Normal_!!!GO" xfId="429"/>
    <cellStyle name="Normální" xfId="0" builtinId="0"/>
    <cellStyle name="Normální 10" xfId="430"/>
    <cellStyle name="Normální 10 2" xfId="431"/>
    <cellStyle name="Normální 10 2 2" xfId="432"/>
    <cellStyle name="Normální 10 2 2 2" xfId="433"/>
    <cellStyle name="Normální 10 2 2 2 2" xfId="434"/>
    <cellStyle name="Normální 10 2 2 3" xfId="435"/>
    <cellStyle name="Normální 10 2 3" xfId="436"/>
    <cellStyle name="Normální 10 2 3 2" xfId="437"/>
    <cellStyle name="Normální 10 2 4" xfId="438"/>
    <cellStyle name="Normální 10 3" xfId="439"/>
    <cellStyle name="Normální 10 3 2" xfId="440"/>
    <cellStyle name="Normální 10 3 2 2" xfId="441"/>
    <cellStyle name="Normální 10 3 3" xfId="442"/>
    <cellStyle name="Normální 10 4" xfId="443"/>
    <cellStyle name="Normální 10 4 2" xfId="444"/>
    <cellStyle name="Normální 10 5" xfId="445"/>
    <cellStyle name="Normální 10 6" xfId="446"/>
    <cellStyle name="Normální 11" xfId="6"/>
    <cellStyle name="Normální 11 2" xfId="447"/>
    <cellStyle name="Normální 11 3" xfId="448"/>
    <cellStyle name="Normální 12" xfId="449"/>
    <cellStyle name="Normální 12 2" xfId="450"/>
    <cellStyle name="Normální 12 3" xfId="451"/>
    <cellStyle name="Normální 12 4" xfId="452"/>
    <cellStyle name="Normální 13" xfId="453"/>
    <cellStyle name="Normální 14" xfId="454"/>
    <cellStyle name="Normální 15" xfId="455"/>
    <cellStyle name="Normální 16" xfId="456"/>
    <cellStyle name="Normální 17" xfId="457"/>
    <cellStyle name="Normální 18" xfId="458"/>
    <cellStyle name="Normální 18 2" xfId="459"/>
    <cellStyle name="Normální 19" xfId="460"/>
    <cellStyle name="normální 2" xfId="1"/>
    <cellStyle name="normální 2 2" xfId="461"/>
    <cellStyle name="Normální 2 2 10" xfId="462"/>
    <cellStyle name="Normální 2 2 2" xfId="463"/>
    <cellStyle name="Normální 2 2 2 2" xfId="464"/>
    <cellStyle name="Normální 2 2 3" xfId="465"/>
    <cellStyle name="Normální 2 2 4" xfId="466"/>
    <cellStyle name="Normální 2 2 5" xfId="467"/>
    <cellStyle name="normální 2 2 6" xfId="468"/>
    <cellStyle name="normální 2 2 7" xfId="469"/>
    <cellStyle name="normální 2 2 8" xfId="470"/>
    <cellStyle name="normální 2 2 9" xfId="471"/>
    <cellStyle name="Normální 2 2_List1" xfId="472"/>
    <cellStyle name="normální 2 3" xfId="473"/>
    <cellStyle name="Normální 2 3 2" xfId="474"/>
    <cellStyle name="normální 2 3 3" xfId="475"/>
    <cellStyle name="normální 2 3 4" xfId="476"/>
    <cellStyle name="normální 2 3 5" xfId="477"/>
    <cellStyle name="normální 2 3 6" xfId="478"/>
    <cellStyle name="Normální 2 3 7" xfId="479"/>
    <cellStyle name="Normální 2 4" xfId="480"/>
    <cellStyle name="Normální 2 5" xfId="481"/>
    <cellStyle name="Normální 2 6" xfId="482"/>
    <cellStyle name="Normální 2 7" xfId="483"/>
    <cellStyle name="normální 2 8" xfId="5"/>
    <cellStyle name="normální 20" xfId="4"/>
    <cellStyle name="normální 3" xfId="2"/>
    <cellStyle name="normální 3 10" xfId="484"/>
    <cellStyle name="Normální 3 11" xfId="485"/>
    <cellStyle name="Normální 3 2" xfId="486"/>
    <cellStyle name="Normální 3 2 2" xfId="487"/>
    <cellStyle name="Normální 3 3" xfId="488"/>
    <cellStyle name="Normální 3 4" xfId="489"/>
    <cellStyle name="Normální 3 5" xfId="490"/>
    <cellStyle name="Normální 3 6" xfId="491"/>
    <cellStyle name="normální 3 7" xfId="492"/>
    <cellStyle name="normální 3 8" xfId="493"/>
    <cellStyle name="normální 3 9" xfId="494"/>
    <cellStyle name="Normální 3_List1" xfId="495"/>
    <cellStyle name="Normální 4" xfId="496"/>
    <cellStyle name="Normální 4 10" xfId="497"/>
    <cellStyle name="Normální 4 11" xfId="498"/>
    <cellStyle name="normální 4 12" xfId="499"/>
    <cellStyle name="normální 4 2" xfId="500"/>
    <cellStyle name="normální 4 3" xfId="501"/>
    <cellStyle name="Normální 4 4" xfId="502"/>
    <cellStyle name="Normální 4 5" xfId="503"/>
    <cellStyle name="Normální 4 6" xfId="504"/>
    <cellStyle name="Normální 4 7" xfId="505"/>
    <cellStyle name="Normální 4 8" xfId="506"/>
    <cellStyle name="Normální 4 9" xfId="507"/>
    <cellStyle name="normální 4_List1" xfId="508"/>
    <cellStyle name="normální 5" xfId="509"/>
    <cellStyle name="Normální 5 10" xfId="510"/>
    <cellStyle name="normální 5 11" xfId="511"/>
    <cellStyle name="normální 5 12" xfId="512"/>
    <cellStyle name="normální 5 13" xfId="513"/>
    <cellStyle name="normální 5 14" xfId="514"/>
    <cellStyle name="normální 5 15" xfId="515"/>
    <cellStyle name="normální 5 2" xfId="516"/>
    <cellStyle name="normální 5 3" xfId="517"/>
    <cellStyle name="Normální 5 4" xfId="518"/>
    <cellStyle name="Normální 5 4 2" xfId="519"/>
    <cellStyle name="Normální 5 5" xfId="520"/>
    <cellStyle name="Normální 5 5 2" xfId="521"/>
    <cellStyle name="Normální 5 6" xfId="522"/>
    <cellStyle name="Normální 5 6 2" xfId="523"/>
    <cellStyle name="Normální 5 7" xfId="524"/>
    <cellStyle name="Normální 5 7 2" xfId="525"/>
    <cellStyle name="Normální 5 8" xfId="526"/>
    <cellStyle name="Normální 5 8 2" xfId="527"/>
    <cellStyle name="Normální 5 9" xfId="528"/>
    <cellStyle name="normální 5_List1" xfId="529"/>
    <cellStyle name="Normální 6" xfId="530"/>
    <cellStyle name="normální 6 10" xfId="531"/>
    <cellStyle name="normální 6 11" xfId="532"/>
    <cellStyle name="Normální 6 2" xfId="533"/>
    <cellStyle name="Normální 6 2 2" xfId="534"/>
    <cellStyle name="normální 6 2 3" xfId="535"/>
    <cellStyle name="normální 6 3" xfId="536"/>
    <cellStyle name="normální 6 4" xfId="537"/>
    <cellStyle name="normální 6 5" xfId="538"/>
    <cellStyle name="Normální 6 6" xfId="539"/>
    <cellStyle name="Normální 6 7" xfId="540"/>
    <cellStyle name="Normální 6 8" xfId="541"/>
    <cellStyle name="Normální 6 9" xfId="542"/>
    <cellStyle name="Normální 7" xfId="543"/>
    <cellStyle name="normální 7 2" xfId="544"/>
    <cellStyle name="Normální 7 3" xfId="545"/>
    <cellStyle name="Normální 7 4" xfId="546"/>
    <cellStyle name="Normální 7 5" xfId="547"/>
    <cellStyle name="Normální 7 6" xfId="548"/>
    <cellStyle name="normální 7 7" xfId="549"/>
    <cellStyle name="normální 7_List1" xfId="550"/>
    <cellStyle name="Normální 8" xfId="551"/>
    <cellStyle name="Normální 8 2" xfId="552"/>
    <cellStyle name="Normální 8 3" xfId="553"/>
    <cellStyle name="Normální 9" xfId="554"/>
    <cellStyle name="Normální 9 2" xfId="555"/>
    <cellStyle name="Normální 9 2 2" xfId="556"/>
    <cellStyle name="Normální 9 2 2 2" xfId="557"/>
    <cellStyle name="Normální 9 2 2 2 2" xfId="558"/>
    <cellStyle name="Normální 9 2 2 3" xfId="559"/>
    <cellStyle name="Normální 9 2 3" xfId="560"/>
    <cellStyle name="Normální 9 2 3 2" xfId="561"/>
    <cellStyle name="Normální 9 2 4" xfId="562"/>
    <cellStyle name="Normální 9 3" xfId="563"/>
    <cellStyle name="Normální 9 3 2" xfId="564"/>
    <cellStyle name="Normální 9 3 2 2" xfId="565"/>
    <cellStyle name="Normální 9 3 3" xfId="566"/>
    <cellStyle name="Normální 9 4" xfId="567"/>
    <cellStyle name="Normální 9 4 2" xfId="568"/>
    <cellStyle name="Normální 9 5" xfId="569"/>
    <cellStyle name="Normální 9 6" xfId="570"/>
    <cellStyle name="Normalny_Arkusz1" xfId="571"/>
    <cellStyle name="NormalText" xfId="572"/>
    <cellStyle name="novinka" xfId="573"/>
    <cellStyle name="O…‹aO‚e [0.00]_Region Orders (2)" xfId="574"/>
    <cellStyle name="O…‹aO‚e_Region Orders (2)" xfId="575"/>
    <cellStyle name="Œ…‹æØ‚è [0.00]_laroux" xfId="576"/>
    <cellStyle name="Œ…‹æØ‚è_laroux" xfId="577"/>
    <cellStyle name="Ôèíàíñîâûé [0]_PERSONAL" xfId="578"/>
    <cellStyle name="Ôèíàíñîâûé_PERSONAL" xfId="579"/>
    <cellStyle name="per.style" xfId="580"/>
    <cellStyle name="Percent [0]" xfId="581"/>
    <cellStyle name="Percent [0] 2" xfId="582"/>
    <cellStyle name="Percent [0] 3" xfId="583"/>
    <cellStyle name="Percent [00]" xfId="584"/>
    <cellStyle name="Percent [00] 2" xfId="585"/>
    <cellStyle name="Percent [00] 3" xfId="586"/>
    <cellStyle name="Percent [2]" xfId="587"/>
    <cellStyle name="Percent [2] 2" xfId="588"/>
    <cellStyle name="Percent [2] 3" xfId="589"/>
    <cellStyle name="Percent_#6 Temps &amp; Contractors" xfId="590"/>
    <cellStyle name="polozka" xfId="591"/>
    <cellStyle name="Popis" xfId="592"/>
    <cellStyle name="POPIS 2" xfId="593"/>
    <cellStyle name="Popis 3" xfId="594"/>
    <cellStyle name="Popis 4" xfId="595"/>
    <cellStyle name="Popis 5" xfId="596"/>
    <cellStyle name="Popis 6" xfId="597"/>
    <cellStyle name="POPIS 7" xfId="598"/>
    <cellStyle name="Poznámka 2" xfId="599"/>
    <cellStyle name="Poznámka 3" xfId="600"/>
    <cellStyle name="Prefilled" xfId="601"/>
    <cellStyle name="PrePop Currency (0)" xfId="602"/>
    <cellStyle name="PrePop Currency (0) 2" xfId="603"/>
    <cellStyle name="PrePop Currency (0) 3" xfId="604"/>
    <cellStyle name="PrePop Currency (2)" xfId="605"/>
    <cellStyle name="PrePop Currency (2) 2" xfId="606"/>
    <cellStyle name="PrePop Currency (2) 3" xfId="607"/>
    <cellStyle name="PrePop Units (0)" xfId="608"/>
    <cellStyle name="PrePop Units (0) 2" xfId="609"/>
    <cellStyle name="PrePop Units (0) 3" xfId="610"/>
    <cellStyle name="PrePop Units (1)" xfId="611"/>
    <cellStyle name="PrePop Units (1) 2" xfId="612"/>
    <cellStyle name="PrePop Units (1) 3" xfId="613"/>
    <cellStyle name="PrePop Units (2)" xfId="614"/>
    <cellStyle name="PrePop Units (2) 2" xfId="615"/>
    <cellStyle name="PrePop Units (2) 3" xfId="616"/>
    <cellStyle name="pricing" xfId="617"/>
    <cellStyle name="procent 2" xfId="618"/>
    <cellStyle name="Procenta 2" xfId="619"/>
    <cellStyle name="Procenta 2 2" xfId="620"/>
    <cellStyle name="Procenta 3" xfId="621"/>
    <cellStyle name="Procenta 4" xfId="622"/>
    <cellStyle name="Propojená buňka 2" xfId="623"/>
    <cellStyle name="Propojená buňka 3" xfId="624"/>
    <cellStyle name="Průměr" xfId="625"/>
    <cellStyle name="Průměr 2" xfId="626"/>
    <cellStyle name="PSChar" xfId="627"/>
    <cellStyle name="PSChar 2" xfId="628"/>
    <cellStyle name="R_price" xfId="629"/>
    <cellStyle name="R_type" xfId="630"/>
    <cellStyle name="RevList" xfId="631"/>
    <cellStyle name="RevList 2" xfId="632"/>
    <cellStyle name="SKP" xfId="633"/>
    <cellStyle name="SKP 2" xfId="634"/>
    <cellStyle name="snizeni" xfId="635"/>
    <cellStyle name="součet" xfId="636"/>
    <cellStyle name="Správně 2" xfId="637"/>
    <cellStyle name="Správně 3" xfId="638"/>
    <cellStyle name="Správně 4" xfId="639"/>
    <cellStyle name="Standard_aktuell" xfId="640"/>
    <cellStyle name="Styl 1" xfId="641"/>
    <cellStyle name="Styl 1 2" xfId="642"/>
    <cellStyle name="Styl 1 3" xfId="643"/>
    <cellStyle name="Styl 1 4" xfId="644"/>
    <cellStyle name="subhead" xfId="645"/>
    <cellStyle name="Subtotal" xfId="646"/>
    <cellStyle name="text" xfId="647"/>
    <cellStyle name="Text Indent A" xfId="648"/>
    <cellStyle name="Text Indent A 2" xfId="649"/>
    <cellStyle name="Text Indent A 3" xfId="650"/>
    <cellStyle name="Text Indent B" xfId="651"/>
    <cellStyle name="Text Indent B 2" xfId="652"/>
    <cellStyle name="Text Indent B 3" xfId="653"/>
    <cellStyle name="Text Indent C" xfId="654"/>
    <cellStyle name="Text Indent C 2" xfId="655"/>
    <cellStyle name="Text Indent C 3" xfId="656"/>
    <cellStyle name="Text upozornění 2" xfId="657"/>
    <cellStyle name="Text upozornění 3" xfId="658"/>
    <cellStyle name="titre1" xfId="659"/>
    <cellStyle name="titre1 2" xfId="660"/>
    <cellStyle name="titre2" xfId="661"/>
    <cellStyle name="titre2 2" xfId="662"/>
    <cellStyle name="TYP ŘÁDKU_4(sloupceJ-L)" xfId="663"/>
    <cellStyle name="Vstup 2" xfId="664"/>
    <cellStyle name="Vstup 3" xfId="665"/>
    <cellStyle name="Výpočet 2" xfId="666"/>
    <cellStyle name="Výpočet 3" xfId="667"/>
    <cellStyle name="výprodej" xfId="668"/>
    <cellStyle name="Výstup 2" xfId="669"/>
    <cellStyle name="Výstup 3" xfId="670"/>
    <cellStyle name="Vysvětlující text 2" xfId="671"/>
    <cellStyle name="Vysvětlující text 2 2" xfId="672"/>
    <cellStyle name="Vysvětlující text 3" xfId="673"/>
    <cellStyle name="zbozi_p" xfId="674"/>
    <cellStyle name="Zboží" xfId="675"/>
    <cellStyle name="Zvýraznění 1 2" xfId="676"/>
    <cellStyle name="Zvýraznění 1 3" xfId="677"/>
    <cellStyle name="Zvýraznění 2 2" xfId="678"/>
    <cellStyle name="Zvýraznění 2 3" xfId="679"/>
    <cellStyle name="Zvýraznění 3 2" xfId="680"/>
    <cellStyle name="Zvýraznění 3 3" xfId="681"/>
    <cellStyle name="Zvýraznění 4 2" xfId="682"/>
    <cellStyle name="Zvýraznění 4 3" xfId="683"/>
    <cellStyle name="Zvýraznění 5 2" xfId="684"/>
    <cellStyle name="Zvýraznění 5 3" xfId="685"/>
    <cellStyle name="Zvýraznění 6 2" xfId="686"/>
    <cellStyle name="Zvýraznění 6 3" xfId="687"/>
    <cellStyle name="千位[0]_laroux" xfId="688"/>
    <cellStyle name="千位_laroux" xfId="689"/>
    <cellStyle name="千分位[0]_laroux" xfId="690"/>
    <cellStyle name="千分位_laroux" xfId="691"/>
    <cellStyle name="常规_~0053317" xfId="692"/>
    <cellStyle name="普通_laroux" xfId="693"/>
    <cellStyle name="桁区切り [0.00]_22Oct01Toyota Indirect Cost Summary Package-F(P&amp;W shop)" xfId="694"/>
    <cellStyle name="桁区切り_Package -F PROPOSED STAFF SCHEDULE 27,July,01" xfId="695"/>
    <cellStyle name="標準_22Oct01Toyota Indirect Cost Summary Package-F(P&amp;W shop)" xfId="6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VONDRA\ROZPO&#268;ET\rozpo&#269;et%20celek\SO%2006%20Slabo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>
        <row r="2">
          <cell r="D2" t="str">
            <v>UHK</v>
          </cell>
        </row>
      </sheetData>
      <sheetData sheetId="1"/>
      <sheetData sheetId="2">
        <row r="15">
          <cell r="I15">
            <v>0</v>
          </cell>
        </row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0" zoomScaleNormal="70" workbookViewId="0">
      <selection activeCell="S14" sqref="S14"/>
    </sheetView>
  </sheetViews>
  <sheetFormatPr defaultRowHeight="15"/>
  <cols>
    <col min="2" max="2" width="12.7109375" customWidth="1"/>
    <col min="3" max="3" width="14.85546875" customWidth="1"/>
    <col min="5" max="5" width="13.28515625" customWidth="1"/>
    <col min="6" max="6" width="12.7109375" customWidth="1"/>
    <col min="8" max="8" width="14.140625" customWidth="1"/>
    <col min="9" max="9" width="16.7109375" customWidth="1"/>
  </cols>
  <sheetData>
    <row r="1" spans="1:9" ht="23.25">
      <c r="A1" s="57" t="s">
        <v>113</v>
      </c>
      <c r="B1" s="58"/>
      <c r="C1" s="58"/>
      <c r="D1" s="58"/>
      <c r="E1" s="58"/>
      <c r="F1" s="58"/>
      <c r="G1" s="58"/>
      <c r="H1" s="58"/>
      <c r="I1" s="58"/>
    </row>
    <row r="2" spans="1:9">
      <c r="A2" s="59" t="s">
        <v>0</v>
      </c>
      <c r="B2" s="60"/>
      <c r="C2" s="63" t="s">
        <v>97</v>
      </c>
      <c r="D2" s="64"/>
      <c r="E2" s="66" t="s">
        <v>1</v>
      </c>
      <c r="F2" s="66" t="s">
        <v>112</v>
      </c>
      <c r="G2" s="60"/>
      <c r="H2" s="66" t="s">
        <v>3</v>
      </c>
      <c r="I2" s="67" t="s">
        <v>4</v>
      </c>
    </row>
    <row r="3" spans="1:9" ht="15.75" thickBot="1">
      <c r="A3" s="61"/>
      <c r="B3" s="62"/>
      <c r="C3" s="65"/>
      <c r="D3" s="65"/>
      <c r="E3" s="62"/>
      <c r="F3" s="62"/>
      <c r="G3" s="62"/>
      <c r="H3" s="62"/>
      <c r="I3" s="68"/>
    </row>
    <row r="4" spans="1:9">
      <c r="A4" s="69" t="s">
        <v>5</v>
      </c>
      <c r="B4" s="62"/>
      <c r="C4" s="70" t="s">
        <v>106</v>
      </c>
      <c r="D4" s="71"/>
      <c r="E4" s="74" t="s">
        <v>6</v>
      </c>
      <c r="F4" s="74"/>
      <c r="G4" s="62"/>
      <c r="H4" s="74" t="s">
        <v>3</v>
      </c>
      <c r="I4" s="68" t="s">
        <v>4</v>
      </c>
    </row>
    <row r="5" spans="1:9" ht="15.75" thickBot="1">
      <c r="A5" s="61"/>
      <c r="B5" s="62"/>
      <c r="C5" s="72"/>
      <c r="D5" s="73"/>
      <c r="E5" s="62"/>
      <c r="F5" s="62"/>
      <c r="G5" s="62"/>
      <c r="H5" s="62"/>
      <c r="I5" s="68"/>
    </row>
    <row r="6" spans="1:9">
      <c r="A6" s="69" t="s">
        <v>7</v>
      </c>
      <c r="B6" s="62"/>
      <c r="C6" s="74" t="s">
        <v>80</v>
      </c>
      <c r="D6" s="62"/>
      <c r="E6" s="74" t="s">
        <v>8</v>
      </c>
      <c r="F6" s="74" t="s">
        <v>2</v>
      </c>
      <c r="G6" s="62"/>
      <c r="H6" s="74" t="s">
        <v>3</v>
      </c>
      <c r="I6" s="68" t="s">
        <v>4</v>
      </c>
    </row>
    <row r="7" spans="1:9">
      <c r="A7" s="61"/>
      <c r="B7" s="62"/>
      <c r="C7" s="62"/>
      <c r="D7" s="62"/>
      <c r="E7" s="62"/>
      <c r="F7" s="62"/>
      <c r="G7" s="62"/>
      <c r="H7" s="62"/>
      <c r="I7" s="68"/>
    </row>
    <row r="8" spans="1:9">
      <c r="A8" s="69" t="s">
        <v>9</v>
      </c>
      <c r="B8" s="62"/>
      <c r="C8" s="77">
        <v>45839</v>
      </c>
      <c r="D8" s="62"/>
      <c r="E8" s="74" t="s">
        <v>10</v>
      </c>
      <c r="F8" s="77">
        <v>45900</v>
      </c>
      <c r="G8" s="62"/>
      <c r="H8" s="62" t="s">
        <v>12</v>
      </c>
      <c r="I8" s="78">
        <v>1</v>
      </c>
    </row>
    <row r="9" spans="1:9">
      <c r="A9" s="61"/>
      <c r="B9" s="62"/>
      <c r="C9" s="62"/>
      <c r="D9" s="62"/>
      <c r="E9" s="62"/>
      <c r="F9" s="62"/>
      <c r="G9" s="62"/>
      <c r="H9" s="62"/>
      <c r="I9" s="68"/>
    </row>
    <row r="10" spans="1:9">
      <c r="A10" s="69" t="s">
        <v>13</v>
      </c>
      <c r="B10" s="62"/>
      <c r="C10" s="74"/>
      <c r="D10" s="62"/>
      <c r="E10" s="74" t="s">
        <v>14</v>
      </c>
      <c r="F10" s="74"/>
      <c r="G10" s="62"/>
      <c r="H10" s="62" t="s">
        <v>15</v>
      </c>
      <c r="I10" s="75"/>
    </row>
    <row r="11" spans="1:9">
      <c r="A11" s="79"/>
      <c r="B11" s="80"/>
      <c r="C11" s="80"/>
      <c r="D11" s="80"/>
      <c r="E11" s="80"/>
      <c r="F11" s="80"/>
      <c r="G11" s="80"/>
      <c r="H11" s="80"/>
      <c r="I11" s="76"/>
    </row>
    <row r="12" spans="1:9" ht="23.25">
      <c r="A12" s="81" t="s">
        <v>16</v>
      </c>
      <c r="B12" s="81"/>
      <c r="C12" s="81"/>
      <c r="D12" s="81"/>
      <c r="E12" s="81"/>
      <c r="F12" s="81"/>
      <c r="G12" s="81"/>
      <c r="H12" s="81"/>
      <c r="I12" s="81"/>
    </row>
    <row r="13" spans="1:9" ht="26.25">
      <c r="A13" s="3" t="s">
        <v>17</v>
      </c>
      <c r="B13" s="82" t="s">
        <v>18</v>
      </c>
      <c r="C13" s="83"/>
      <c r="D13" s="4" t="s">
        <v>19</v>
      </c>
      <c r="E13" s="82" t="s">
        <v>20</v>
      </c>
      <c r="F13" s="83"/>
      <c r="G13" s="4" t="s">
        <v>21</v>
      </c>
      <c r="H13" s="82" t="s">
        <v>22</v>
      </c>
      <c r="I13" s="83"/>
    </row>
    <row r="14" spans="1:9" ht="15.75">
      <c r="A14" s="5" t="s">
        <v>23</v>
      </c>
      <c r="B14" s="43" t="s">
        <v>24</v>
      </c>
      <c r="C14" s="6">
        <v>0</v>
      </c>
      <c r="D14" s="84" t="s">
        <v>25</v>
      </c>
      <c r="E14" s="85"/>
      <c r="F14" s="6">
        <v>0</v>
      </c>
      <c r="G14" s="84" t="s">
        <v>26</v>
      </c>
      <c r="H14" s="85"/>
      <c r="I14" s="6">
        <v>0</v>
      </c>
    </row>
    <row r="15" spans="1:9" ht="15.75">
      <c r="A15" s="7" t="s">
        <v>4</v>
      </c>
      <c r="B15" s="43" t="s">
        <v>27</v>
      </c>
      <c r="C15" s="6">
        <v>0</v>
      </c>
      <c r="D15" s="84" t="s">
        <v>28</v>
      </c>
      <c r="E15" s="85"/>
      <c r="F15" s="6">
        <v>0</v>
      </c>
      <c r="G15" s="84" t="s">
        <v>29</v>
      </c>
      <c r="H15" s="85"/>
      <c r="I15" s="6">
        <v>0</v>
      </c>
    </row>
    <row r="16" spans="1:9" ht="15.75">
      <c r="A16" s="5" t="s">
        <v>30</v>
      </c>
      <c r="B16" s="43" t="s">
        <v>24</v>
      </c>
      <c r="C16" s="6">
        <v>0</v>
      </c>
      <c r="D16" s="84" t="s">
        <v>31</v>
      </c>
      <c r="E16" s="85"/>
      <c r="F16" s="6">
        <v>0</v>
      </c>
      <c r="G16" s="84" t="s">
        <v>32</v>
      </c>
      <c r="H16" s="85"/>
      <c r="I16" s="6">
        <v>0</v>
      </c>
    </row>
    <row r="17" spans="1:9" ht="15.75">
      <c r="A17" s="7" t="s">
        <v>4</v>
      </c>
      <c r="B17" s="43" t="s">
        <v>27</v>
      </c>
      <c r="C17" s="6">
        <v>0</v>
      </c>
      <c r="D17" s="84" t="s">
        <v>4</v>
      </c>
      <c r="E17" s="85"/>
      <c r="F17" s="8" t="s">
        <v>4</v>
      </c>
      <c r="G17" s="84" t="s">
        <v>33</v>
      </c>
      <c r="H17" s="85"/>
      <c r="I17" s="6">
        <v>0</v>
      </c>
    </row>
    <row r="18" spans="1:9" ht="15.75">
      <c r="A18" s="5" t="s">
        <v>34</v>
      </c>
      <c r="B18" s="43" t="s">
        <v>24</v>
      </c>
      <c r="C18" s="6">
        <v>0</v>
      </c>
      <c r="D18" s="84" t="s">
        <v>4</v>
      </c>
      <c r="E18" s="85"/>
      <c r="F18" s="8" t="s">
        <v>4</v>
      </c>
      <c r="G18" s="84" t="s">
        <v>35</v>
      </c>
      <c r="H18" s="85"/>
      <c r="I18" s="6">
        <v>0</v>
      </c>
    </row>
    <row r="19" spans="1:9" ht="15.75">
      <c r="A19" s="7" t="s">
        <v>4</v>
      </c>
      <c r="B19" s="43" t="s">
        <v>27</v>
      </c>
      <c r="C19" s="6">
        <f>'rozpočet výtahy'!L12</f>
        <v>0</v>
      </c>
      <c r="D19" s="84" t="s">
        <v>4</v>
      </c>
      <c r="E19" s="85"/>
      <c r="F19" s="8" t="s">
        <v>4</v>
      </c>
      <c r="G19" s="84" t="s">
        <v>36</v>
      </c>
      <c r="H19" s="85"/>
      <c r="I19" s="6">
        <v>0</v>
      </c>
    </row>
    <row r="20" spans="1:9" ht="15.75">
      <c r="A20" s="86" t="s">
        <v>37</v>
      </c>
      <c r="B20" s="87"/>
      <c r="C20" s="6">
        <v>0</v>
      </c>
      <c r="D20" s="84" t="s">
        <v>4</v>
      </c>
      <c r="E20" s="85"/>
      <c r="F20" s="8" t="s">
        <v>4</v>
      </c>
      <c r="G20" s="84" t="s">
        <v>4</v>
      </c>
      <c r="H20" s="85"/>
      <c r="I20" s="8" t="s">
        <v>4</v>
      </c>
    </row>
    <row r="21" spans="1:9" ht="15.75">
      <c r="A21" s="91" t="s">
        <v>38</v>
      </c>
      <c r="B21" s="92"/>
      <c r="C21" s="9">
        <v>0</v>
      </c>
      <c r="D21" s="93" t="s">
        <v>4</v>
      </c>
      <c r="E21" s="94"/>
      <c r="F21" s="10" t="s">
        <v>4</v>
      </c>
      <c r="G21" s="93" t="s">
        <v>4</v>
      </c>
      <c r="H21" s="94"/>
      <c r="I21" s="10" t="s">
        <v>4</v>
      </c>
    </row>
    <row r="22" spans="1:9" ht="15.75">
      <c r="A22" s="95" t="s">
        <v>39</v>
      </c>
      <c r="B22" s="96"/>
      <c r="C22" s="11">
        <f>C19</f>
        <v>0</v>
      </c>
      <c r="D22" s="97" t="s">
        <v>40</v>
      </c>
      <c r="E22" s="96"/>
      <c r="F22" s="11">
        <v>0</v>
      </c>
      <c r="G22" s="97" t="s">
        <v>41</v>
      </c>
      <c r="H22" s="96"/>
      <c r="I22" s="11">
        <v>0</v>
      </c>
    </row>
    <row r="23" spans="1:9" ht="16.5" thickBot="1">
      <c r="A23" s="1"/>
      <c r="B23" s="1"/>
      <c r="C23" s="1"/>
      <c r="D23" s="86" t="s">
        <v>42</v>
      </c>
      <c r="E23" s="87"/>
      <c r="F23" s="12">
        <v>0</v>
      </c>
      <c r="G23" s="98" t="s">
        <v>43</v>
      </c>
      <c r="H23" s="87"/>
      <c r="I23" s="6">
        <v>0</v>
      </c>
    </row>
    <row r="24" spans="1:9" ht="15.75">
      <c r="A24" s="1"/>
      <c r="B24" s="1"/>
      <c r="C24" s="1"/>
      <c r="D24" s="1"/>
      <c r="E24" s="1"/>
      <c r="F24" s="1"/>
      <c r="G24" s="86" t="s">
        <v>44</v>
      </c>
      <c r="H24" s="87"/>
      <c r="I24" s="6">
        <v>0</v>
      </c>
    </row>
    <row r="25" spans="1:9" ht="15.75">
      <c r="A25" s="1"/>
      <c r="B25" s="1"/>
      <c r="C25" s="1"/>
      <c r="D25" s="1"/>
      <c r="E25" s="1"/>
      <c r="F25" s="1"/>
      <c r="G25" s="86" t="s">
        <v>45</v>
      </c>
      <c r="H25" s="87"/>
      <c r="I25" s="6">
        <v>0</v>
      </c>
    </row>
    <row r="27" spans="1:9" ht="15.75">
      <c r="A27" s="99" t="s">
        <v>46</v>
      </c>
      <c r="B27" s="90"/>
      <c r="C27" s="13">
        <v>0</v>
      </c>
      <c r="D27" s="1"/>
      <c r="E27" s="1"/>
      <c r="F27" s="1"/>
      <c r="G27" s="1"/>
      <c r="H27" s="1"/>
      <c r="I27" s="1"/>
    </row>
    <row r="28" spans="1:9" ht="15.75">
      <c r="A28" s="88" t="s">
        <v>47</v>
      </c>
      <c r="B28" s="89"/>
      <c r="C28" s="14">
        <v>0</v>
      </c>
      <c r="D28" s="90" t="s">
        <v>48</v>
      </c>
      <c r="E28" s="90"/>
      <c r="F28" s="13">
        <v>0</v>
      </c>
      <c r="G28" s="90" t="s">
        <v>49</v>
      </c>
      <c r="H28" s="90"/>
      <c r="I28" s="13">
        <v>0</v>
      </c>
    </row>
    <row r="29" spans="1:9" ht="15.75">
      <c r="A29" s="88" t="s">
        <v>50</v>
      </c>
      <c r="B29" s="89"/>
      <c r="C29" s="14">
        <f>C22</f>
        <v>0</v>
      </c>
      <c r="D29" s="89" t="s">
        <v>51</v>
      </c>
      <c r="E29" s="89"/>
      <c r="F29" s="14">
        <f>C29*0.21</f>
        <v>0</v>
      </c>
      <c r="G29" s="89" t="s">
        <v>52</v>
      </c>
      <c r="H29" s="89"/>
      <c r="I29" s="14">
        <f>C29+F29</f>
        <v>0</v>
      </c>
    </row>
    <row r="30" spans="1:9" ht="15.75" thickBot="1"/>
    <row r="31" spans="1:9">
      <c r="A31" s="100" t="s">
        <v>53</v>
      </c>
      <c r="B31" s="101"/>
      <c r="C31" s="102"/>
      <c r="D31" s="101" t="s">
        <v>54</v>
      </c>
      <c r="E31" s="101"/>
      <c r="F31" s="102"/>
      <c r="G31" s="101" t="s">
        <v>55</v>
      </c>
      <c r="H31" s="101"/>
      <c r="I31" s="102"/>
    </row>
    <row r="32" spans="1:9">
      <c r="A32" s="103" t="s">
        <v>4</v>
      </c>
      <c r="B32" s="93"/>
      <c r="C32" s="104"/>
      <c r="D32" s="93" t="s">
        <v>4</v>
      </c>
      <c r="E32" s="93"/>
      <c r="F32" s="104"/>
      <c r="G32" s="93" t="s">
        <v>4</v>
      </c>
      <c r="H32" s="93"/>
      <c r="I32" s="104"/>
    </row>
    <row r="33" spans="1:9">
      <c r="A33" s="103" t="s">
        <v>4</v>
      </c>
      <c r="B33" s="93"/>
      <c r="C33" s="104"/>
      <c r="D33" s="93" t="s">
        <v>4</v>
      </c>
      <c r="E33" s="93"/>
      <c r="F33" s="104"/>
      <c r="G33" s="93" t="s">
        <v>4</v>
      </c>
      <c r="H33" s="93"/>
      <c r="I33" s="104"/>
    </row>
    <row r="34" spans="1:9">
      <c r="A34" s="103" t="s">
        <v>4</v>
      </c>
      <c r="B34" s="93"/>
      <c r="C34" s="104"/>
      <c r="D34" s="93" t="s">
        <v>4</v>
      </c>
      <c r="E34" s="93"/>
      <c r="F34" s="104"/>
      <c r="G34" s="93" t="s">
        <v>4</v>
      </c>
      <c r="H34" s="93"/>
      <c r="I34" s="104"/>
    </row>
    <row r="35" spans="1:9" ht="15.75" thickBot="1">
      <c r="A35" s="105" t="s">
        <v>56</v>
      </c>
      <c r="B35" s="106"/>
      <c r="C35" s="107"/>
      <c r="D35" s="106" t="s">
        <v>56</v>
      </c>
      <c r="E35" s="106"/>
      <c r="F35" s="107"/>
      <c r="G35" s="106" t="s">
        <v>56</v>
      </c>
      <c r="H35" s="106"/>
      <c r="I35" s="107"/>
    </row>
    <row r="36" spans="1:9">
      <c r="A36" s="2" t="s">
        <v>78</v>
      </c>
      <c r="B36" s="1"/>
      <c r="C36" s="1"/>
      <c r="D36" s="1"/>
      <c r="E36" s="1"/>
      <c r="F36" s="1"/>
      <c r="G36" s="1"/>
      <c r="H36" s="1"/>
      <c r="I36" s="1"/>
    </row>
    <row r="37" spans="1:9">
      <c r="A37" s="74" t="s">
        <v>4</v>
      </c>
      <c r="B37" s="62"/>
      <c r="C37" s="62"/>
      <c r="D37" s="62"/>
      <c r="E37" s="62"/>
      <c r="F37" s="62"/>
      <c r="G37" s="62"/>
      <c r="H37" s="62"/>
      <c r="I37" s="62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85" zoomScaleNormal="85" workbookViewId="0">
      <selection activeCell="E35" sqref="E35"/>
    </sheetView>
  </sheetViews>
  <sheetFormatPr defaultRowHeight="15"/>
  <cols>
    <col min="5" max="5" width="48" customWidth="1"/>
    <col min="8" max="8" width="17.5703125" customWidth="1"/>
    <col min="9" max="9" width="12.42578125" customWidth="1"/>
    <col min="10" max="10" width="11.7109375" customWidth="1"/>
    <col min="11" max="11" width="13.85546875" customWidth="1"/>
    <col min="12" max="12" width="13.7109375" customWidth="1"/>
    <col min="13" max="13" width="16.42578125" customWidth="1"/>
    <col min="16" max="16" width="13" customWidth="1"/>
  </cols>
  <sheetData>
    <row r="1" spans="1:16" ht="23.25">
      <c r="A1" s="110" t="s">
        <v>107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>
      <c r="A2" s="111" t="s">
        <v>0</v>
      </c>
      <c r="B2" s="112"/>
      <c r="C2" s="112"/>
      <c r="D2" s="114" t="s">
        <v>97</v>
      </c>
      <c r="E2" s="115"/>
      <c r="F2" s="115"/>
      <c r="G2" s="115"/>
      <c r="H2" s="112" t="s">
        <v>57</v>
      </c>
      <c r="I2" s="112"/>
      <c r="J2" s="112" t="s">
        <v>11</v>
      </c>
      <c r="K2" s="117" t="s">
        <v>1</v>
      </c>
      <c r="L2" s="112" t="s">
        <v>2</v>
      </c>
      <c r="M2" s="112"/>
      <c r="N2" s="112"/>
      <c r="O2" s="112"/>
      <c r="P2" s="118"/>
    </row>
    <row r="3" spans="1:16">
      <c r="A3" s="113"/>
      <c r="B3" s="108"/>
      <c r="C3" s="108"/>
      <c r="D3" s="116"/>
      <c r="E3" s="116"/>
      <c r="F3" s="116"/>
      <c r="G3" s="116"/>
      <c r="H3" s="108"/>
      <c r="I3" s="108"/>
      <c r="J3" s="108"/>
      <c r="K3" s="108"/>
      <c r="L3" s="108"/>
      <c r="M3" s="108"/>
      <c r="N3" s="108"/>
      <c r="O3" s="108"/>
      <c r="P3" s="109"/>
    </row>
    <row r="4" spans="1:16">
      <c r="A4" s="119" t="s">
        <v>5</v>
      </c>
      <c r="B4" s="108"/>
      <c r="C4" s="108"/>
      <c r="D4" s="120" t="s">
        <v>105</v>
      </c>
      <c r="E4" s="108"/>
      <c r="F4" s="108"/>
      <c r="G4" s="108"/>
      <c r="H4" s="108" t="s">
        <v>9</v>
      </c>
      <c r="I4" s="108"/>
      <c r="J4" s="121">
        <v>45839</v>
      </c>
      <c r="K4" s="120" t="s">
        <v>6</v>
      </c>
      <c r="L4" s="108" t="s">
        <v>2</v>
      </c>
      <c r="M4" s="108"/>
      <c r="N4" s="108"/>
      <c r="O4" s="108"/>
      <c r="P4" s="109"/>
    </row>
    <row r="5" spans="1:16">
      <c r="A5" s="113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16">
      <c r="A6" s="119" t="s">
        <v>7</v>
      </c>
      <c r="B6" s="108"/>
      <c r="C6" s="108"/>
      <c r="D6" s="120" t="s">
        <v>108</v>
      </c>
      <c r="E6" s="108"/>
      <c r="F6" s="108"/>
      <c r="G6" s="108"/>
      <c r="H6" s="108" t="s">
        <v>10</v>
      </c>
      <c r="I6" s="108"/>
      <c r="J6" s="121">
        <v>45900</v>
      </c>
      <c r="K6" s="120" t="s">
        <v>8</v>
      </c>
      <c r="L6" s="108" t="s">
        <v>2</v>
      </c>
      <c r="M6" s="108"/>
      <c r="N6" s="108"/>
      <c r="O6" s="108"/>
      <c r="P6" s="109"/>
    </row>
    <row r="7" spans="1:16">
      <c r="A7" s="113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16">
      <c r="A8" s="119" t="s">
        <v>13</v>
      </c>
      <c r="B8" s="108"/>
      <c r="C8" s="108"/>
      <c r="D8" s="120" t="s">
        <v>11</v>
      </c>
      <c r="E8" s="108"/>
      <c r="F8" s="108"/>
      <c r="G8" s="108"/>
      <c r="H8" s="108" t="s">
        <v>58</v>
      </c>
      <c r="I8" s="108"/>
      <c r="J8" s="108"/>
      <c r="K8" s="120" t="s">
        <v>14</v>
      </c>
      <c r="L8" s="120"/>
      <c r="M8" s="108"/>
      <c r="N8" s="108"/>
      <c r="O8" s="108"/>
      <c r="P8" s="109"/>
    </row>
    <row r="9" spans="1:16" ht="15.75" thickBot="1">
      <c r="A9" s="113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</row>
    <row r="10" spans="1:16">
      <c r="A10" s="16" t="s">
        <v>59</v>
      </c>
      <c r="B10" s="47" t="s">
        <v>60</v>
      </c>
      <c r="C10" s="47" t="s">
        <v>61</v>
      </c>
      <c r="D10" s="122" t="s">
        <v>62</v>
      </c>
      <c r="E10" s="123"/>
      <c r="F10" s="47" t="s">
        <v>63</v>
      </c>
      <c r="G10" s="17" t="s">
        <v>64</v>
      </c>
      <c r="H10" s="18" t="s">
        <v>65</v>
      </c>
      <c r="I10" s="19" t="s">
        <v>66</v>
      </c>
      <c r="J10" s="124" t="s">
        <v>67</v>
      </c>
      <c r="K10" s="125"/>
      <c r="L10" s="126"/>
      <c r="M10" s="48" t="s">
        <v>67</v>
      </c>
      <c r="N10" s="125" t="s">
        <v>68</v>
      </c>
      <c r="O10" s="125"/>
      <c r="P10" s="20" t="s">
        <v>69</v>
      </c>
    </row>
    <row r="11" spans="1:16" ht="15.75" thickBot="1">
      <c r="A11" s="21" t="s">
        <v>11</v>
      </c>
      <c r="B11" s="22" t="s">
        <v>11</v>
      </c>
      <c r="C11" s="22" t="s">
        <v>11</v>
      </c>
      <c r="D11" s="127" t="s">
        <v>70</v>
      </c>
      <c r="E11" s="128"/>
      <c r="F11" s="22" t="s">
        <v>11</v>
      </c>
      <c r="G11" s="22" t="s">
        <v>11</v>
      </c>
      <c r="H11" s="23" t="s">
        <v>71</v>
      </c>
      <c r="I11" s="24" t="s">
        <v>11</v>
      </c>
      <c r="J11" s="25" t="s">
        <v>72</v>
      </c>
      <c r="K11" s="26" t="s">
        <v>27</v>
      </c>
      <c r="L11" s="27" t="s">
        <v>73</v>
      </c>
      <c r="M11" s="27" t="s">
        <v>74</v>
      </c>
      <c r="N11" s="26" t="s">
        <v>75</v>
      </c>
      <c r="O11" s="23" t="s">
        <v>73</v>
      </c>
      <c r="P11" s="25" t="s">
        <v>76</v>
      </c>
    </row>
    <row r="12" spans="1:16">
      <c r="A12" s="28" t="s">
        <v>4</v>
      </c>
      <c r="B12" s="49" t="s">
        <v>4</v>
      </c>
      <c r="C12" s="49" t="s">
        <v>81</v>
      </c>
      <c r="D12" s="129" t="s">
        <v>82</v>
      </c>
      <c r="E12" s="130"/>
      <c r="F12" s="29" t="s">
        <v>11</v>
      </c>
      <c r="G12" s="29" t="s">
        <v>11</v>
      </c>
      <c r="H12" s="29" t="s">
        <v>11</v>
      </c>
      <c r="I12" s="29" t="s">
        <v>11</v>
      </c>
      <c r="J12" s="30">
        <f>SUM(J13:J13)</f>
        <v>0</v>
      </c>
      <c r="K12" s="30">
        <f>SUM(K13:K13)</f>
        <v>0</v>
      </c>
      <c r="L12" s="30">
        <f>SUM( L16+L38)</f>
        <v>0</v>
      </c>
      <c r="M12" s="30">
        <f>SUM( M16+M38)</f>
        <v>0</v>
      </c>
      <c r="N12" s="31" t="s">
        <v>4</v>
      </c>
      <c r="O12" s="30">
        <f>SUM(O13:O13)</f>
        <v>0</v>
      </c>
      <c r="P12" s="32" t="s">
        <v>4</v>
      </c>
    </row>
    <row r="13" spans="1:16">
      <c r="A13" s="33"/>
      <c r="B13" s="50" t="s">
        <v>4</v>
      </c>
      <c r="C13" s="50" t="s">
        <v>83</v>
      </c>
      <c r="D13" s="131" t="s">
        <v>84</v>
      </c>
      <c r="E13" s="132"/>
      <c r="F13" s="50" t="s">
        <v>79</v>
      </c>
      <c r="G13" s="34">
        <v>1</v>
      </c>
      <c r="H13" s="34">
        <f>L16+L38</f>
        <v>0</v>
      </c>
      <c r="I13" s="35" t="s">
        <v>77</v>
      </c>
      <c r="J13" s="34">
        <f>G13*AO13</f>
        <v>0</v>
      </c>
      <c r="K13" s="34">
        <f>G13*AP13</f>
        <v>0</v>
      </c>
      <c r="L13" s="34">
        <f>G13*H13</f>
        <v>0</v>
      </c>
      <c r="M13" s="34">
        <f>L13*1.21</f>
        <v>0</v>
      </c>
      <c r="N13" s="34">
        <v>0</v>
      </c>
      <c r="O13" s="34">
        <f>G13*N13</f>
        <v>0</v>
      </c>
      <c r="P13" s="36" t="s">
        <v>4</v>
      </c>
    </row>
    <row r="14" spans="1:16">
      <c r="A14" s="45"/>
      <c r="B14" s="45"/>
      <c r="C14" s="45"/>
      <c r="D14" s="46"/>
      <c r="E14" s="45"/>
      <c r="F14" s="45"/>
      <c r="G14" s="37"/>
      <c r="H14" s="37"/>
      <c r="I14" s="38"/>
      <c r="J14" s="37"/>
      <c r="K14" s="37"/>
      <c r="L14" s="37"/>
      <c r="M14" s="37"/>
      <c r="N14" s="37"/>
      <c r="O14" s="37"/>
      <c r="P14" s="38"/>
    </row>
    <row r="15" spans="1:16">
      <c r="A15" s="45"/>
      <c r="B15" s="45"/>
      <c r="C15" s="45"/>
      <c r="D15" s="46"/>
      <c r="E15" s="45"/>
      <c r="F15" s="45"/>
      <c r="G15" s="37"/>
      <c r="H15" s="37"/>
      <c r="I15" s="38"/>
      <c r="J15" s="37"/>
      <c r="K15" s="37"/>
      <c r="L15" s="37"/>
      <c r="M15" s="37"/>
      <c r="N15" s="37"/>
      <c r="O15" s="37"/>
      <c r="P15" s="38"/>
    </row>
    <row r="16" spans="1:16">
      <c r="A16" s="45"/>
      <c r="B16" s="45" t="s">
        <v>85</v>
      </c>
      <c r="C16" s="45"/>
      <c r="D16" s="46"/>
      <c r="E16" s="51" t="s">
        <v>109</v>
      </c>
      <c r="F16" s="45"/>
      <c r="G16" s="37"/>
      <c r="H16" s="37"/>
      <c r="I16" s="38"/>
      <c r="J16" s="37"/>
      <c r="K16" s="37"/>
      <c r="L16" s="15">
        <f>SUM( L17:L35)</f>
        <v>0</v>
      </c>
      <c r="M16" s="15">
        <f>SUM( M17:M35)</f>
        <v>0</v>
      </c>
      <c r="N16" s="37"/>
      <c r="O16" s="37"/>
      <c r="P16" s="38"/>
    </row>
    <row r="17" spans="1:16">
      <c r="A17" s="45"/>
      <c r="B17" s="45" t="s">
        <v>85</v>
      </c>
      <c r="C17" s="39">
        <v>1</v>
      </c>
      <c r="D17" s="46"/>
      <c r="E17" s="45" t="s">
        <v>86</v>
      </c>
      <c r="F17" s="45" t="s">
        <v>79</v>
      </c>
      <c r="G17" s="37">
        <v>1</v>
      </c>
      <c r="H17" s="54"/>
      <c r="I17" s="38">
        <v>21</v>
      </c>
      <c r="J17" s="37"/>
      <c r="K17" s="37"/>
      <c r="L17" s="37">
        <f>SUM( G17*H17)</f>
        <v>0</v>
      </c>
      <c r="M17" s="37">
        <f>SUM( H17*1.21)</f>
        <v>0</v>
      </c>
      <c r="N17" s="37"/>
      <c r="O17" s="37"/>
      <c r="P17" s="38"/>
    </row>
    <row r="18" spans="1:16">
      <c r="A18" s="45"/>
      <c r="B18" s="45"/>
      <c r="C18" s="45">
        <v>2</v>
      </c>
      <c r="D18" s="46"/>
      <c r="E18" s="45" t="s">
        <v>87</v>
      </c>
      <c r="F18" s="45" t="s">
        <v>79</v>
      </c>
      <c r="G18" s="37">
        <v>1</v>
      </c>
      <c r="H18" s="54"/>
      <c r="I18" s="38">
        <v>21</v>
      </c>
      <c r="J18" s="37"/>
      <c r="K18" s="37"/>
      <c r="L18" s="37">
        <f t="shared" ref="L18:L35" si="0">SUM( G18*H18)</f>
        <v>0</v>
      </c>
      <c r="M18" s="37">
        <f t="shared" ref="M18:M35" si="1">SUM( H18*1.21)</f>
        <v>0</v>
      </c>
      <c r="N18" s="37"/>
      <c r="O18" s="37"/>
      <c r="P18" s="38"/>
    </row>
    <row r="19" spans="1:16">
      <c r="A19" s="45"/>
      <c r="B19" s="45"/>
      <c r="C19" s="39">
        <v>3</v>
      </c>
      <c r="D19" s="46"/>
      <c r="E19" s="45" t="s">
        <v>102</v>
      </c>
      <c r="F19" s="45" t="s">
        <v>79</v>
      </c>
      <c r="G19" s="37">
        <v>1</v>
      </c>
      <c r="H19" s="54"/>
      <c r="I19" s="38">
        <v>21</v>
      </c>
      <c r="J19" s="37"/>
      <c r="K19" s="37"/>
      <c r="L19" s="37">
        <f t="shared" si="0"/>
        <v>0</v>
      </c>
      <c r="M19" s="37">
        <f t="shared" si="1"/>
        <v>0</v>
      </c>
      <c r="N19" s="37"/>
      <c r="O19" s="37"/>
      <c r="P19" s="38"/>
    </row>
    <row r="20" spans="1:16">
      <c r="A20" s="45"/>
      <c r="B20" s="45"/>
      <c r="C20" s="52">
        <v>4</v>
      </c>
      <c r="D20" s="46"/>
      <c r="E20" s="45" t="s">
        <v>88</v>
      </c>
      <c r="F20" s="45" t="s">
        <v>79</v>
      </c>
      <c r="G20" s="37">
        <v>1</v>
      </c>
      <c r="H20" s="54"/>
      <c r="I20" s="38">
        <v>21</v>
      </c>
      <c r="J20" s="37"/>
      <c r="K20" s="37"/>
      <c r="L20" s="37">
        <f t="shared" si="0"/>
        <v>0</v>
      </c>
      <c r="M20" s="37">
        <f t="shared" si="1"/>
        <v>0</v>
      </c>
      <c r="N20" s="37"/>
      <c r="O20" s="37"/>
      <c r="P20" s="38"/>
    </row>
    <row r="21" spans="1:16">
      <c r="A21" s="45"/>
      <c r="B21" s="45"/>
      <c r="C21" s="39">
        <v>5</v>
      </c>
      <c r="D21" s="46"/>
      <c r="E21" s="45" t="s">
        <v>89</v>
      </c>
      <c r="F21" s="45" t="s">
        <v>79</v>
      </c>
      <c r="G21" s="37">
        <v>1</v>
      </c>
      <c r="H21" s="54"/>
      <c r="I21" s="38">
        <v>21</v>
      </c>
      <c r="J21" s="37"/>
      <c r="K21" s="37"/>
      <c r="L21" s="37">
        <f t="shared" si="0"/>
        <v>0</v>
      </c>
      <c r="M21" s="37">
        <f t="shared" si="1"/>
        <v>0</v>
      </c>
      <c r="N21" s="37"/>
      <c r="O21" s="37"/>
      <c r="P21" s="38"/>
    </row>
    <row r="22" spans="1:16">
      <c r="A22" s="45"/>
      <c r="B22" s="45"/>
      <c r="C22" s="52">
        <v>6</v>
      </c>
      <c r="D22" s="46"/>
      <c r="E22" s="45" t="s">
        <v>90</v>
      </c>
      <c r="F22" s="45" t="s">
        <v>79</v>
      </c>
      <c r="G22" s="37">
        <v>1</v>
      </c>
      <c r="H22" s="54"/>
      <c r="I22" s="38">
        <v>21</v>
      </c>
      <c r="J22" s="37"/>
      <c r="K22" s="37"/>
      <c r="L22" s="37">
        <f t="shared" si="0"/>
        <v>0</v>
      </c>
      <c r="M22" s="37">
        <f t="shared" si="1"/>
        <v>0</v>
      </c>
      <c r="N22" s="37"/>
      <c r="O22" s="37"/>
      <c r="P22" s="38"/>
    </row>
    <row r="23" spans="1:16">
      <c r="A23" s="45"/>
      <c r="B23" s="45"/>
      <c r="C23" s="39">
        <v>7</v>
      </c>
      <c r="D23" s="46"/>
      <c r="E23" s="45" t="s">
        <v>91</v>
      </c>
      <c r="F23" s="45" t="s">
        <v>79</v>
      </c>
      <c r="G23" s="37">
        <v>1</v>
      </c>
      <c r="H23" s="54"/>
      <c r="I23" s="38">
        <v>21</v>
      </c>
      <c r="J23" s="37"/>
      <c r="K23" s="37"/>
      <c r="L23" s="37">
        <f t="shared" si="0"/>
        <v>0</v>
      </c>
      <c r="M23" s="37">
        <f t="shared" si="1"/>
        <v>0</v>
      </c>
      <c r="N23" s="37"/>
      <c r="O23" s="37"/>
      <c r="P23" s="38"/>
    </row>
    <row r="24" spans="1:16">
      <c r="A24" s="45"/>
      <c r="B24" s="45"/>
      <c r="C24" s="52">
        <v>8</v>
      </c>
      <c r="D24" s="46"/>
      <c r="E24" s="45" t="s">
        <v>101</v>
      </c>
      <c r="F24" s="45" t="s">
        <v>79</v>
      </c>
      <c r="G24" s="37">
        <v>1</v>
      </c>
      <c r="H24" s="54"/>
      <c r="I24" s="38">
        <v>21</v>
      </c>
      <c r="J24" s="37"/>
      <c r="K24" s="37"/>
      <c r="L24" s="37">
        <f t="shared" si="0"/>
        <v>0</v>
      </c>
      <c r="M24" s="37">
        <f t="shared" si="1"/>
        <v>0</v>
      </c>
      <c r="N24" s="37"/>
      <c r="O24" s="37"/>
      <c r="P24" s="38"/>
    </row>
    <row r="25" spans="1:16">
      <c r="A25" s="45"/>
      <c r="B25" s="45"/>
      <c r="C25" s="39">
        <v>9</v>
      </c>
      <c r="D25" s="46"/>
      <c r="E25" s="45" t="s">
        <v>92</v>
      </c>
      <c r="F25" s="45" t="s">
        <v>79</v>
      </c>
      <c r="G25" s="37">
        <v>1</v>
      </c>
      <c r="H25" s="54"/>
      <c r="I25" s="38">
        <v>21</v>
      </c>
      <c r="J25" s="37"/>
      <c r="K25" s="37"/>
      <c r="L25" s="37">
        <f t="shared" si="0"/>
        <v>0</v>
      </c>
      <c r="M25" s="37">
        <f t="shared" si="1"/>
        <v>0</v>
      </c>
      <c r="N25" s="37"/>
      <c r="O25" s="37"/>
      <c r="P25" s="38"/>
    </row>
    <row r="26" spans="1:16">
      <c r="A26" s="45"/>
      <c r="B26" s="45"/>
      <c r="C26" s="52">
        <v>10</v>
      </c>
      <c r="D26" s="46"/>
      <c r="E26" s="45" t="s">
        <v>103</v>
      </c>
      <c r="F26" s="45" t="s">
        <v>79</v>
      </c>
      <c r="G26" s="37">
        <v>1</v>
      </c>
      <c r="H26" s="54"/>
      <c r="I26" s="38">
        <v>21</v>
      </c>
      <c r="J26" s="37"/>
      <c r="K26" s="37"/>
      <c r="L26" s="37">
        <f t="shared" si="0"/>
        <v>0</v>
      </c>
      <c r="M26" s="37">
        <f t="shared" si="1"/>
        <v>0</v>
      </c>
      <c r="N26" s="37"/>
      <c r="O26" s="37"/>
      <c r="P26" s="38"/>
    </row>
    <row r="27" spans="1:16">
      <c r="C27" s="39">
        <v>11</v>
      </c>
      <c r="E27" s="52" t="s">
        <v>93</v>
      </c>
      <c r="F27" s="45" t="s">
        <v>79</v>
      </c>
      <c r="G27" s="37">
        <v>1</v>
      </c>
      <c r="H27" s="54"/>
      <c r="I27" s="38">
        <v>21</v>
      </c>
      <c r="J27" s="116"/>
      <c r="K27" s="116"/>
      <c r="L27" s="37">
        <f t="shared" si="0"/>
        <v>0</v>
      </c>
      <c r="M27" s="37">
        <f t="shared" si="1"/>
        <v>0</v>
      </c>
    </row>
    <row r="28" spans="1:16">
      <c r="C28" s="52">
        <v>12</v>
      </c>
      <c r="E28" s="52" t="s">
        <v>104</v>
      </c>
      <c r="F28" s="45" t="s">
        <v>79</v>
      </c>
      <c r="G28" s="37">
        <v>1</v>
      </c>
      <c r="H28" s="54"/>
      <c r="I28" s="38">
        <v>21</v>
      </c>
      <c r="J28" s="44"/>
      <c r="K28" s="44"/>
      <c r="L28" s="37">
        <f t="shared" si="0"/>
        <v>0</v>
      </c>
      <c r="M28" s="37">
        <f t="shared" si="1"/>
        <v>0</v>
      </c>
    </row>
    <row r="29" spans="1:16">
      <c r="C29" s="39">
        <v>13</v>
      </c>
      <c r="E29" s="45" t="s">
        <v>100</v>
      </c>
      <c r="F29" s="45" t="s">
        <v>79</v>
      </c>
      <c r="G29" s="37">
        <v>1</v>
      </c>
      <c r="H29" s="54"/>
      <c r="I29" s="38">
        <v>21</v>
      </c>
      <c r="J29" s="44"/>
      <c r="K29" s="44"/>
      <c r="L29" s="37">
        <f t="shared" si="0"/>
        <v>0</v>
      </c>
      <c r="M29" s="37">
        <f t="shared" si="1"/>
        <v>0</v>
      </c>
    </row>
    <row r="30" spans="1:16">
      <c r="C30" s="52">
        <v>14</v>
      </c>
      <c r="E30" s="45" t="s">
        <v>98</v>
      </c>
      <c r="F30" s="45" t="s">
        <v>79</v>
      </c>
      <c r="G30" s="37">
        <v>1</v>
      </c>
      <c r="H30" s="54"/>
      <c r="I30" s="38">
        <v>21</v>
      </c>
      <c r="J30" s="44"/>
      <c r="K30" s="44"/>
      <c r="L30" s="37">
        <f t="shared" si="0"/>
        <v>0</v>
      </c>
      <c r="M30" s="37">
        <f t="shared" si="1"/>
        <v>0</v>
      </c>
    </row>
    <row r="31" spans="1:16">
      <c r="C31" s="39">
        <v>15</v>
      </c>
      <c r="E31" s="52" t="s">
        <v>99</v>
      </c>
      <c r="F31" s="45" t="s">
        <v>79</v>
      </c>
      <c r="G31" s="37">
        <v>1</v>
      </c>
      <c r="H31" s="54"/>
      <c r="I31" s="38">
        <v>21</v>
      </c>
      <c r="J31" s="44"/>
      <c r="K31" s="44"/>
      <c r="L31" s="37">
        <f t="shared" si="0"/>
        <v>0</v>
      </c>
      <c r="M31" s="37">
        <f t="shared" si="1"/>
        <v>0</v>
      </c>
    </row>
    <row r="32" spans="1:16">
      <c r="C32" s="52">
        <v>16</v>
      </c>
      <c r="E32" s="45" t="s">
        <v>94</v>
      </c>
      <c r="F32" s="45" t="s">
        <v>79</v>
      </c>
      <c r="G32" s="37">
        <v>1</v>
      </c>
      <c r="H32" s="54"/>
      <c r="I32" s="38">
        <v>21</v>
      </c>
      <c r="J32" s="44"/>
      <c r="K32" s="44"/>
      <c r="L32" s="37">
        <f t="shared" si="0"/>
        <v>0</v>
      </c>
      <c r="M32" s="37">
        <f t="shared" si="1"/>
        <v>0</v>
      </c>
    </row>
    <row r="33" spans="2:13">
      <c r="C33" s="39">
        <v>17</v>
      </c>
      <c r="E33" s="45" t="s">
        <v>95</v>
      </c>
      <c r="F33" s="45" t="s">
        <v>79</v>
      </c>
      <c r="G33" s="37">
        <v>1</v>
      </c>
      <c r="H33" s="54"/>
      <c r="I33" s="38">
        <v>21</v>
      </c>
      <c r="J33" s="44"/>
      <c r="K33" s="44"/>
      <c r="L33" s="37">
        <f t="shared" si="0"/>
        <v>0</v>
      </c>
      <c r="M33" s="37">
        <f t="shared" si="1"/>
        <v>0</v>
      </c>
    </row>
    <row r="34" spans="2:13">
      <c r="C34" s="55">
        <v>18</v>
      </c>
      <c r="E34" s="55" t="s">
        <v>96</v>
      </c>
      <c r="F34" s="55" t="s">
        <v>79</v>
      </c>
      <c r="G34" s="37">
        <v>1</v>
      </c>
      <c r="H34" s="54"/>
      <c r="I34" s="38">
        <v>21</v>
      </c>
      <c r="J34" s="56"/>
      <c r="K34" s="56"/>
      <c r="L34" s="37">
        <f t="shared" ref="L34" si="2">SUM( G34*H34)</f>
        <v>0</v>
      </c>
      <c r="M34" s="37">
        <f t="shared" ref="M34" si="3">SUM( H34*1.21)</f>
        <v>0</v>
      </c>
    </row>
    <row r="35" spans="2:13">
      <c r="C35" s="52">
        <v>19</v>
      </c>
      <c r="E35" s="45" t="s">
        <v>111</v>
      </c>
      <c r="F35" s="45" t="s">
        <v>79</v>
      </c>
      <c r="G35" s="37">
        <v>1</v>
      </c>
      <c r="H35" s="54"/>
      <c r="I35" s="38">
        <v>21</v>
      </c>
      <c r="J35" s="44"/>
      <c r="K35" s="44"/>
      <c r="L35" s="37">
        <f t="shared" si="0"/>
        <v>0</v>
      </c>
      <c r="M35" s="37">
        <f t="shared" si="1"/>
        <v>0</v>
      </c>
    </row>
    <row r="36" spans="2:13">
      <c r="J36" s="44"/>
      <c r="K36" s="44"/>
      <c r="L36" s="40"/>
      <c r="M36" s="40"/>
    </row>
    <row r="38" spans="2:13">
      <c r="B38" s="45" t="s">
        <v>85</v>
      </c>
      <c r="C38" s="45"/>
      <c r="D38" s="46"/>
      <c r="E38" s="51" t="s">
        <v>110</v>
      </c>
      <c r="F38" s="42"/>
      <c r="G38" s="15"/>
      <c r="H38" s="15"/>
      <c r="I38" s="41"/>
      <c r="J38" s="15"/>
      <c r="K38" s="15"/>
      <c r="L38" s="15">
        <f>SUM( L39:L57)</f>
        <v>0</v>
      </c>
      <c r="M38" s="15">
        <f>SUM( M39:M57)</f>
        <v>0</v>
      </c>
    </row>
    <row r="39" spans="2:13">
      <c r="B39" s="45" t="s">
        <v>85</v>
      </c>
      <c r="C39" s="39">
        <v>1</v>
      </c>
      <c r="D39" s="46"/>
      <c r="E39" s="52" t="s">
        <v>86</v>
      </c>
      <c r="F39" s="45" t="s">
        <v>79</v>
      </c>
      <c r="G39" s="37">
        <v>1</v>
      </c>
      <c r="H39" s="54"/>
      <c r="I39" s="38">
        <v>21</v>
      </c>
      <c r="J39" s="37"/>
      <c r="K39" s="37"/>
      <c r="L39" s="37">
        <f>SUM( G39*H39)</f>
        <v>0</v>
      </c>
      <c r="M39" s="37">
        <f>SUM( H39*1.21)</f>
        <v>0</v>
      </c>
    </row>
    <row r="40" spans="2:13">
      <c r="B40" s="45"/>
      <c r="C40" s="45">
        <v>2</v>
      </c>
      <c r="D40" s="46"/>
      <c r="E40" s="52" t="s">
        <v>87</v>
      </c>
      <c r="F40" s="45" t="s">
        <v>79</v>
      </c>
      <c r="G40" s="37">
        <v>1</v>
      </c>
      <c r="H40" s="54"/>
      <c r="I40" s="38">
        <v>21</v>
      </c>
      <c r="J40" s="37"/>
      <c r="K40" s="37"/>
      <c r="L40" s="37">
        <f t="shared" ref="L40:L57" si="4">SUM( G40*H40)</f>
        <v>0</v>
      </c>
      <c r="M40" s="37">
        <f t="shared" ref="M40:M57" si="5">SUM( H40*1.21)</f>
        <v>0</v>
      </c>
    </row>
    <row r="41" spans="2:13">
      <c r="B41" s="45"/>
      <c r="C41" s="45">
        <v>3</v>
      </c>
      <c r="D41" s="46"/>
      <c r="E41" s="52" t="s">
        <v>102</v>
      </c>
      <c r="F41" s="45" t="s">
        <v>79</v>
      </c>
      <c r="G41" s="37">
        <v>1</v>
      </c>
      <c r="H41" s="54"/>
      <c r="I41" s="38">
        <v>21</v>
      </c>
      <c r="J41" s="37"/>
      <c r="K41" s="37"/>
      <c r="L41" s="37">
        <f t="shared" si="4"/>
        <v>0</v>
      </c>
      <c r="M41" s="37">
        <f t="shared" si="5"/>
        <v>0</v>
      </c>
    </row>
    <row r="42" spans="2:13">
      <c r="B42" s="45"/>
      <c r="C42" s="45">
        <v>4</v>
      </c>
      <c r="D42" s="46"/>
      <c r="E42" s="52" t="s">
        <v>88</v>
      </c>
      <c r="F42" s="45" t="s">
        <v>79</v>
      </c>
      <c r="G42" s="37">
        <v>1</v>
      </c>
      <c r="H42" s="54"/>
      <c r="I42" s="38">
        <v>21</v>
      </c>
      <c r="J42" s="37"/>
      <c r="K42" s="37"/>
      <c r="L42" s="37">
        <f t="shared" si="4"/>
        <v>0</v>
      </c>
      <c r="M42" s="37">
        <f t="shared" si="5"/>
        <v>0</v>
      </c>
    </row>
    <row r="43" spans="2:13">
      <c r="B43" s="45"/>
      <c r="C43" s="45">
        <v>5</v>
      </c>
      <c r="D43" s="46"/>
      <c r="E43" s="52" t="s">
        <v>89</v>
      </c>
      <c r="F43" s="45" t="s">
        <v>79</v>
      </c>
      <c r="G43" s="37">
        <v>1</v>
      </c>
      <c r="H43" s="54"/>
      <c r="I43" s="38">
        <v>21</v>
      </c>
      <c r="J43" s="37"/>
      <c r="K43" s="37"/>
      <c r="L43" s="37">
        <f t="shared" si="4"/>
        <v>0</v>
      </c>
      <c r="M43" s="37">
        <f t="shared" si="5"/>
        <v>0</v>
      </c>
    </row>
    <row r="44" spans="2:13">
      <c r="B44" s="45"/>
      <c r="C44" s="45">
        <v>6</v>
      </c>
      <c r="D44" s="46"/>
      <c r="E44" s="52" t="s">
        <v>90</v>
      </c>
      <c r="F44" s="45" t="s">
        <v>79</v>
      </c>
      <c r="G44" s="37">
        <v>1</v>
      </c>
      <c r="H44" s="54"/>
      <c r="I44" s="38">
        <v>21</v>
      </c>
      <c r="J44" s="37"/>
      <c r="K44" s="37"/>
      <c r="L44" s="37">
        <f t="shared" si="4"/>
        <v>0</v>
      </c>
      <c r="M44" s="37">
        <f t="shared" si="5"/>
        <v>0</v>
      </c>
    </row>
    <row r="45" spans="2:13">
      <c r="B45" s="45"/>
      <c r="C45" s="45">
        <v>7</v>
      </c>
      <c r="D45" s="46"/>
      <c r="E45" s="52" t="s">
        <v>91</v>
      </c>
      <c r="F45" s="45" t="s">
        <v>79</v>
      </c>
      <c r="G45" s="37">
        <v>1</v>
      </c>
      <c r="H45" s="54"/>
      <c r="I45" s="38">
        <v>21</v>
      </c>
      <c r="J45" s="37"/>
      <c r="K45" s="37"/>
      <c r="L45" s="37">
        <f t="shared" si="4"/>
        <v>0</v>
      </c>
      <c r="M45" s="37">
        <f t="shared" si="5"/>
        <v>0</v>
      </c>
    </row>
    <row r="46" spans="2:13">
      <c r="B46" s="45"/>
      <c r="C46" s="45">
        <v>8</v>
      </c>
      <c r="D46" s="46"/>
      <c r="E46" s="52" t="s">
        <v>101</v>
      </c>
      <c r="F46" s="45" t="s">
        <v>79</v>
      </c>
      <c r="G46" s="37">
        <v>1</v>
      </c>
      <c r="H46" s="54"/>
      <c r="I46" s="38">
        <v>21</v>
      </c>
      <c r="J46" s="37"/>
      <c r="K46" s="37"/>
      <c r="L46" s="37">
        <f t="shared" si="4"/>
        <v>0</v>
      </c>
      <c r="M46" s="37">
        <f t="shared" si="5"/>
        <v>0</v>
      </c>
    </row>
    <row r="47" spans="2:13">
      <c r="B47" s="45"/>
      <c r="C47" s="45">
        <v>9</v>
      </c>
      <c r="D47" s="46"/>
      <c r="E47" s="52" t="s">
        <v>92</v>
      </c>
      <c r="F47" s="45" t="s">
        <v>79</v>
      </c>
      <c r="G47" s="37">
        <v>1</v>
      </c>
      <c r="H47" s="54"/>
      <c r="I47" s="38">
        <v>21</v>
      </c>
      <c r="J47" s="37"/>
      <c r="K47" s="37"/>
      <c r="L47" s="37">
        <f t="shared" si="4"/>
        <v>0</v>
      </c>
      <c r="M47" s="37">
        <f t="shared" si="5"/>
        <v>0</v>
      </c>
    </row>
    <row r="48" spans="2:13">
      <c r="B48" s="45"/>
      <c r="C48" s="45">
        <v>10</v>
      </c>
      <c r="D48" s="46"/>
      <c r="E48" s="52" t="s">
        <v>103</v>
      </c>
      <c r="F48" s="45" t="s">
        <v>79</v>
      </c>
      <c r="G48" s="37">
        <v>1</v>
      </c>
      <c r="H48" s="54"/>
      <c r="I48" s="38">
        <v>21</v>
      </c>
      <c r="J48" s="37"/>
      <c r="K48" s="37"/>
      <c r="L48" s="37">
        <f t="shared" si="4"/>
        <v>0</v>
      </c>
      <c r="M48" s="37">
        <f t="shared" si="5"/>
        <v>0</v>
      </c>
    </row>
    <row r="49" spans="2:13">
      <c r="B49" s="45"/>
      <c r="C49" s="45">
        <v>11</v>
      </c>
      <c r="D49" s="46"/>
      <c r="E49" s="52" t="s">
        <v>93</v>
      </c>
      <c r="F49" s="45" t="s">
        <v>79</v>
      </c>
      <c r="G49" s="37">
        <v>1</v>
      </c>
      <c r="H49" s="54"/>
      <c r="I49" s="38">
        <v>21</v>
      </c>
      <c r="J49" s="37"/>
      <c r="K49" s="37"/>
      <c r="L49" s="37">
        <f t="shared" si="4"/>
        <v>0</v>
      </c>
      <c r="M49" s="37">
        <f t="shared" si="5"/>
        <v>0</v>
      </c>
    </row>
    <row r="50" spans="2:13">
      <c r="B50" s="45"/>
      <c r="C50" s="45">
        <v>12</v>
      </c>
      <c r="D50" s="46"/>
      <c r="E50" s="53" t="s">
        <v>104</v>
      </c>
      <c r="F50" s="45" t="s">
        <v>79</v>
      </c>
      <c r="G50" s="37">
        <v>1</v>
      </c>
      <c r="H50" s="54"/>
      <c r="I50" s="38">
        <v>21</v>
      </c>
      <c r="J50" s="37"/>
      <c r="K50" s="37"/>
      <c r="L50" s="37">
        <f t="shared" si="4"/>
        <v>0</v>
      </c>
      <c r="M50" s="37">
        <f t="shared" si="5"/>
        <v>0</v>
      </c>
    </row>
    <row r="51" spans="2:13">
      <c r="B51" s="45"/>
      <c r="C51" s="45">
        <v>13</v>
      </c>
      <c r="D51" s="46"/>
      <c r="E51" s="52" t="s">
        <v>100</v>
      </c>
      <c r="F51" s="45" t="s">
        <v>79</v>
      </c>
      <c r="G51" s="37">
        <v>1</v>
      </c>
      <c r="H51" s="54"/>
      <c r="I51" s="38">
        <v>21</v>
      </c>
      <c r="J51" s="37"/>
      <c r="K51" s="37"/>
      <c r="L51" s="37">
        <f t="shared" si="4"/>
        <v>0</v>
      </c>
      <c r="M51" s="37">
        <f t="shared" si="5"/>
        <v>0</v>
      </c>
    </row>
    <row r="52" spans="2:13">
      <c r="B52" s="45"/>
      <c r="C52" s="45">
        <v>14</v>
      </c>
      <c r="D52" s="46"/>
      <c r="E52" s="52" t="s">
        <v>98</v>
      </c>
      <c r="F52" s="45" t="s">
        <v>79</v>
      </c>
      <c r="G52" s="37">
        <v>1</v>
      </c>
      <c r="H52" s="54"/>
      <c r="I52" s="38">
        <v>21</v>
      </c>
      <c r="J52" s="37"/>
      <c r="K52" s="37"/>
      <c r="L52" s="37">
        <f t="shared" si="4"/>
        <v>0</v>
      </c>
      <c r="M52" s="37">
        <f t="shared" si="5"/>
        <v>0</v>
      </c>
    </row>
    <row r="53" spans="2:13">
      <c r="B53" s="45"/>
      <c r="C53" s="45">
        <v>15</v>
      </c>
      <c r="D53" s="46"/>
      <c r="E53" s="52" t="s">
        <v>99</v>
      </c>
      <c r="F53" s="45" t="s">
        <v>79</v>
      </c>
      <c r="G53" s="37">
        <v>1</v>
      </c>
      <c r="H53" s="54"/>
      <c r="I53" s="38">
        <v>21</v>
      </c>
      <c r="J53" s="37"/>
      <c r="K53" s="37"/>
      <c r="L53" s="37">
        <f t="shared" si="4"/>
        <v>0</v>
      </c>
      <c r="M53" s="37">
        <f t="shared" si="5"/>
        <v>0</v>
      </c>
    </row>
    <row r="54" spans="2:13">
      <c r="B54" s="45"/>
      <c r="C54" s="45">
        <v>16</v>
      </c>
      <c r="D54" s="46"/>
      <c r="E54" s="52" t="s">
        <v>94</v>
      </c>
      <c r="F54" s="45" t="s">
        <v>79</v>
      </c>
      <c r="G54" s="37">
        <v>1</v>
      </c>
      <c r="H54" s="54"/>
      <c r="I54" s="38">
        <v>21</v>
      </c>
      <c r="J54" s="37"/>
      <c r="K54" s="37"/>
      <c r="L54" s="37">
        <f t="shared" si="4"/>
        <v>0</v>
      </c>
      <c r="M54" s="37">
        <f t="shared" si="5"/>
        <v>0</v>
      </c>
    </row>
    <row r="55" spans="2:13">
      <c r="C55" s="45">
        <v>17</v>
      </c>
      <c r="E55" s="52" t="s">
        <v>95</v>
      </c>
      <c r="F55" s="45" t="s">
        <v>79</v>
      </c>
      <c r="G55" s="37">
        <v>1</v>
      </c>
      <c r="H55" s="54"/>
      <c r="I55" s="38">
        <v>21</v>
      </c>
      <c r="J55" s="116"/>
      <c r="K55" s="116"/>
      <c r="L55" s="37">
        <f t="shared" si="4"/>
        <v>0</v>
      </c>
      <c r="M55" s="37">
        <f t="shared" si="5"/>
        <v>0</v>
      </c>
    </row>
    <row r="56" spans="2:13">
      <c r="C56" s="55">
        <v>18</v>
      </c>
      <c r="E56" s="55" t="s">
        <v>96</v>
      </c>
      <c r="F56" s="55" t="s">
        <v>79</v>
      </c>
      <c r="G56" s="37">
        <v>1</v>
      </c>
      <c r="H56" s="54"/>
      <c r="I56" s="38">
        <v>21</v>
      </c>
      <c r="J56" s="56"/>
      <c r="K56" s="56"/>
      <c r="L56" s="37">
        <f t="shared" ref="L56" si="6">SUM( G56*H56)</f>
        <v>0</v>
      </c>
      <c r="M56" s="37">
        <f t="shared" ref="M56" si="7">SUM( H56*1.21)</f>
        <v>0</v>
      </c>
    </row>
    <row r="57" spans="2:13">
      <c r="C57" s="45">
        <v>19</v>
      </c>
      <c r="E57" s="52" t="s">
        <v>111</v>
      </c>
      <c r="F57" s="45" t="s">
        <v>79</v>
      </c>
      <c r="G57" s="37">
        <v>1</v>
      </c>
      <c r="H57" s="54"/>
      <c r="I57" s="38">
        <v>21</v>
      </c>
      <c r="J57" s="44"/>
      <c r="K57" s="44"/>
      <c r="L57" s="37">
        <f t="shared" si="4"/>
        <v>0</v>
      </c>
      <c r="M57" s="37">
        <f t="shared" si="5"/>
        <v>0</v>
      </c>
    </row>
  </sheetData>
  <mergeCells count="33">
    <mergeCell ref="J27:K27"/>
    <mergeCell ref="J55:K55"/>
    <mergeCell ref="D10:E10"/>
    <mergeCell ref="J10:L10"/>
    <mergeCell ref="N10:O10"/>
    <mergeCell ref="D11:E11"/>
    <mergeCell ref="D12:E12"/>
    <mergeCell ref="D13:E13"/>
    <mergeCell ref="L8:P9"/>
    <mergeCell ref="A6:C7"/>
    <mergeCell ref="D6:G7"/>
    <mergeCell ref="H6:I7"/>
    <mergeCell ref="J6:J7"/>
    <mergeCell ref="K6:K7"/>
    <mergeCell ref="L6:P7"/>
    <mergeCell ref="A8:C9"/>
    <mergeCell ref="D8:G9"/>
    <mergeCell ref="H8:I9"/>
    <mergeCell ref="J8:J9"/>
    <mergeCell ref="K8:K9"/>
    <mergeCell ref="L4:P5"/>
    <mergeCell ref="A1:P1"/>
    <mergeCell ref="A2:C3"/>
    <mergeCell ref="D2:G3"/>
    <mergeCell ref="H2:I3"/>
    <mergeCell ref="J2:J3"/>
    <mergeCell ref="K2:K3"/>
    <mergeCell ref="L2:P3"/>
    <mergeCell ref="A4:C5"/>
    <mergeCell ref="D4:G5"/>
    <mergeCell ref="H4:I5"/>
    <mergeCell ref="J4:J5"/>
    <mergeCell ref="K4:K5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04 výtahy</vt:lpstr>
      <vt:lpstr>rozpočet výtahy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Hejl Jaromír</cp:lastModifiedBy>
  <cp:lastPrinted>2025-04-14T07:20:04Z</cp:lastPrinted>
  <dcterms:created xsi:type="dcterms:W3CDTF">2024-04-19T05:43:13Z</dcterms:created>
  <dcterms:modified xsi:type="dcterms:W3CDTF">2025-04-14T07:20:10Z</dcterms:modified>
</cp:coreProperties>
</file>