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1 - Kompletní modernizac..." sheetId="2" r:id="rId2"/>
    <sheet name="12 - Kompletní modernizac..." sheetId="3" r:id="rId3"/>
    <sheet name="13 - Kompletní modernizac..." sheetId="4" r:id="rId4"/>
    <sheet name="14 - Kompletní modernizac..." sheetId="5" r:id="rId5"/>
    <sheet name="2 - Vedlejší náklady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'11 - Kompletní modernizac...'!$C$133:$K$515</definedName>
    <definedName name="_xlnm.Print_Area" localSheetId="1">'11 - Kompletní modernizac...'!$C$4:$J$76,'11 - Kompletní modernizac...'!$C$82:$J$115,'11 - Kompletní modernizac...'!$C$121:$K$515</definedName>
    <definedName name="_xlnm.Print_Titles" localSheetId="1">'11 - Kompletní modernizac...'!$133:$133</definedName>
    <definedName name="_xlnm._FilterDatabase" localSheetId="2" hidden="1">'12 - Kompletní modernizac...'!$C$133:$K$517</definedName>
    <definedName name="_xlnm.Print_Area" localSheetId="2">'12 - Kompletní modernizac...'!$C$4:$J$76,'12 - Kompletní modernizac...'!$C$82:$J$115,'12 - Kompletní modernizac...'!$C$121:$K$517</definedName>
    <definedName name="_xlnm.Print_Titles" localSheetId="2">'12 - Kompletní modernizac...'!$133:$133</definedName>
    <definedName name="_xlnm._FilterDatabase" localSheetId="3" hidden="1">'13 - Kompletní modernizac...'!$C$133:$K$451</definedName>
    <definedName name="_xlnm.Print_Area" localSheetId="3">'13 - Kompletní modernizac...'!$C$4:$J$76,'13 - Kompletní modernizac...'!$C$82:$J$115,'13 - Kompletní modernizac...'!$C$121:$K$451</definedName>
    <definedName name="_xlnm.Print_Titles" localSheetId="3">'13 - Kompletní modernizac...'!$133:$133</definedName>
    <definedName name="_xlnm._FilterDatabase" localSheetId="4" hidden="1">'14 - Kompletní modernizac...'!$C$134:$K$435</definedName>
    <definedName name="_xlnm.Print_Area" localSheetId="4">'14 - Kompletní modernizac...'!$C$4:$J$76,'14 - Kompletní modernizac...'!$C$82:$J$116,'14 - Kompletní modernizac...'!$C$122:$K$435</definedName>
    <definedName name="_xlnm.Print_Titles" localSheetId="4">'14 - Kompletní modernizac...'!$134:$134</definedName>
    <definedName name="_xlnm._FilterDatabase" localSheetId="5" hidden="1">'2 - Vedlejší náklady'!$C$125:$K$145</definedName>
    <definedName name="_xlnm.Print_Area" localSheetId="5">'2 - Vedlejší náklady'!$C$4:$J$76,'2 - Vedlejší náklady'!$C$82:$J$107,'2 - Vedlejší náklady'!$C$113:$K$145</definedName>
    <definedName name="_xlnm.Print_Titles" localSheetId="5">'2 - Vedlejší náklady'!$125:$125</definedName>
    <definedName name="_xlnm.Print_Area" localSheetId="6">'Seznam figur'!$C$4:$G$282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6" r="J123"/>
  <c r="J122"/>
  <c r="F122"/>
  <c r="F120"/>
  <c r="E118"/>
  <c r="J92"/>
  <c r="J91"/>
  <c r="F91"/>
  <c r="F89"/>
  <c r="E87"/>
  <c r="J18"/>
  <c r="E18"/>
  <c r="F92"/>
  <c r="J17"/>
  <c r="J12"/>
  <c r="J89"/>
  <c r="E7"/>
  <c r="E116"/>
  <c i="5" r="J37"/>
  <c r="J36"/>
  <c i="1" r="AY98"/>
  <c i="5" r="J35"/>
  <c i="1" r="AX98"/>
  <c i="5"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4" r="J37"/>
  <c r="J36"/>
  <c i="1" r="AY97"/>
  <c i="4" r="J35"/>
  <c i="1" r="AX97"/>
  <c i="4"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J131"/>
  <c r="J130"/>
  <c r="F130"/>
  <c r="F128"/>
  <c r="E126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1"/>
  <c r="BH471"/>
  <c r="BG471"/>
  <c r="BF471"/>
  <c r="T471"/>
  <c r="R471"/>
  <c r="P471"/>
  <c r="BI464"/>
  <c r="BH464"/>
  <c r="BG464"/>
  <c r="BF464"/>
  <c r="T464"/>
  <c r="R464"/>
  <c r="P464"/>
  <c r="BI462"/>
  <c r="BH462"/>
  <c r="BG462"/>
  <c r="BF462"/>
  <c r="T462"/>
  <c r="R462"/>
  <c r="P462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J131"/>
  <c r="J130"/>
  <c r="F130"/>
  <c r="F128"/>
  <c r="E126"/>
  <c r="J92"/>
  <c r="J91"/>
  <c r="F91"/>
  <c r="F89"/>
  <c r="E87"/>
  <c r="J18"/>
  <c r="E18"/>
  <c r="F92"/>
  <c r="J17"/>
  <c r="J12"/>
  <c r="J128"/>
  <c r="E7"/>
  <c r="E124"/>
  <c i="2" r="J37"/>
  <c r="J36"/>
  <c i="1" r="AY95"/>
  <c i="2" r="J35"/>
  <c i="1" r="AX95"/>
  <c i="2"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0"/>
  <c r="BH460"/>
  <c r="BG460"/>
  <c r="BF460"/>
  <c r="T460"/>
  <c r="R460"/>
  <c r="P460"/>
  <c r="BI458"/>
  <c r="BH458"/>
  <c r="BG458"/>
  <c r="BF458"/>
  <c r="T458"/>
  <c r="R458"/>
  <c r="P458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J131"/>
  <c r="J130"/>
  <c r="F130"/>
  <c r="F128"/>
  <c r="E126"/>
  <c r="J92"/>
  <c r="J91"/>
  <c r="F91"/>
  <c r="F89"/>
  <c r="E87"/>
  <c r="J18"/>
  <c r="E18"/>
  <c r="F131"/>
  <c r="J17"/>
  <c r="J12"/>
  <c r="J89"/>
  <c r="E7"/>
  <c r="E85"/>
  <c i="1" r="L90"/>
  <c r="AM90"/>
  <c r="AM89"/>
  <c r="L89"/>
  <c r="AM87"/>
  <c r="L87"/>
  <c r="L85"/>
  <c r="L84"/>
  <c i="5" r="BK276"/>
  <c r="BK270"/>
  <c r="BK257"/>
  <c r="BK248"/>
  <c r="BK242"/>
  <c r="J231"/>
  <c r="BK219"/>
  <c r="BK201"/>
  <c r="J183"/>
  <c r="J170"/>
  <c r="BK165"/>
  <c r="J146"/>
  <c i="6" r="BK145"/>
  <c r="J139"/>
  <c r="J133"/>
  <c r="J145"/>
  <c r="BK137"/>
  <c r="J131"/>
  <c i="3" r="J394"/>
  <c r="BK383"/>
  <c r="BK375"/>
  <c r="J369"/>
  <c r="BK359"/>
  <c r="J353"/>
  <c r="J341"/>
  <c r="BK334"/>
  <c r="BK322"/>
  <c r="J320"/>
  <c r="BK314"/>
  <c r="BK308"/>
  <c r="J298"/>
  <c r="BK293"/>
  <c r="BK287"/>
  <c r="J273"/>
  <c r="BK265"/>
  <c r="J251"/>
  <c r="J232"/>
  <c r="BK218"/>
  <c r="BK202"/>
  <c r="BK189"/>
  <c r="J179"/>
  <c r="BK170"/>
  <c r="J162"/>
  <c r="J516"/>
  <c r="J505"/>
  <c r="BK471"/>
  <c r="BK453"/>
  <c r="J431"/>
  <c r="J417"/>
  <c r="BK406"/>
  <c r="BK384"/>
  <c r="J368"/>
  <c r="BK353"/>
  <c r="BK347"/>
  <c r="BK328"/>
  <c r="BK316"/>
  <c r="BK309"/>
  <c r="BK296"/>
  <c r="BK283"/>
  <c r="BK239"/>
  <c r="BK214"/>
  <c r="BK191"/>
  <c r="J185"/>
  <c r="J170"/>
  <c r="BK163"/>
  <c r="J149"/>
  <c r="BK502"/>
  <c r="BK476"/>
  <c r="J464"/>
  <c r="J433"/>
  <c r="BK417"/>
  <c r="BK404"/>
  <c r="BK399"/>
  <c r="BK372"/>
  <c r="J366"/>
  <c r="J347"/>
  <c r="BK338"/>
  <c r="J318"/>
  <c r="BK312"/>
  <c r="BK301"/>
  <c r="BK298"/>
  <c r="J287"/>
  <c r="BK273"/>
  <c r="BK256"/>
  <c r="BK242"/>
  <c r="J218"/>
  <c r="BK200"/>
  <c r="J190"/>
  <c r="BK171"/>
  <c r="BK162"/>
  <c r="BK147"/>
  <c i="4" r="J445"/>
  <c r="J431"/>
  <c r="BK410"/>
  <c r="J402"/>
  <c r="J392"/>
  <c r="BK377"/>
  <c r="J362"/>
  <c r="J352"/>
  <c r="BK335"/>
  <c r="BK315"/>
  <c r="J297"/>
  <c r="J285"/>
  <c r="J275"/>
  <c r="BK254"/>
  <c r="J251"/>
  <c r="BK242"/>
  <c r="J235"/>
  <c r="J222"/>
  <c r="J207"/>
  <c r="J196"/>
  <c r="BK184"/>
  <c r="J179"/>
  <c r="BK170"/>
  <c r="BK156"/>
  <c r="BK145"/>
  <c r="BK447"/>
  <c r="J436"/>
  <c r="BK431"/>
  <c r="BK417"/>
  <c r="BK400"/>
  <c r="BK381"/>
  <c r="J375"/>
  <c r="J370"/>
  <c r="BK366"/>
  <c r="BK364"/>
  <c r="BK362"/>
  <c r="BK360"/>
  <c r="BK349"/>
  <c r="J343"/>
  <c r="BK336"/>
  <c r="J324"/>
  <c r="BK308"/>
  <c r="BK302"/>
  <c r="J299"/>
  <c r="J284"/>
  <c r="J277"/>
  <c r="BK266"/>
  <c r="BK259"/>
  <c r="BK256"/>
  <c r="BK248"/>
  <c r="J242"/>
  <c r="BK229"/>
  <c r="BK213"/>
  <c r="J192"/>
  <c r="BK167"/>
  <c r="BK158"/>
  <c r="BK149"/>
  <c r="J140"/>
  <c r="J425"/>
  <c r="BK411"/>
  <c r="BK402"/>
  <c r="J384"/>
  <c r="J373"/>
  <c r="BK339"/>
  <c r="J328"/>
  <c r="J325"/>
  <c r="BK312"/>
  <c r="BK305"/>
  <c r="BK299"/>
  <c r="BK283"/>
  <c r="BK279"/>
  <c r="BK271"/>
  <c r="BK267"/>
  <c r="BK263"/>
  <c r="J256"/>
  <c r="J248"/>
  <c r="BK210"/>
  <c r="BK190"/>
  <c r="BK179"/>
  <c r="BK173"/>
  <c r="BK165"/>
  <c r="J151"/>
  <c r="BK439"/>
  <c r="J410"/>
  <c r="BK392"/>
  <c r="BK384"/>
  <c r="BK370"/>
  <c r="BK354"/>
  <c r="BK345"/>
  <c r="J336"/>
  <c r="BK329"/>
  <c r="BK326"/>
  <c r="J320"/>
  <c r="J302"/>
  <c r="J279"/>
  <c r="J274"/>
  <c r="J270"/>
  <c r="BK261"/>
  <c r="BK253"/>
  <c r="BK235"/>
  <c r="J216"/>
  <c r="J190"/>
  <c r="BK183"/>
  <c r="J169"/>
  <c r="BK161"/>
  <c r="J147"/>
  <c i="5" r="J434"/>
  <c r="J423"/>
  <c r="J418"/>
  <c r="J410"/>
  <c r="J391"/>
  <c r="BK386"/>
  <c r="BK361"/>
  <c r="J346"/>
  <c r="BK340"/>
  <c r="BK329"/>
  <c r="BK321"/>
  <c r="BK311"/>
  <c r="BK303"/>
  <c r="J291"/>
  <c r="BK281"/>
  <c r="J270"/>
  <c r="BK258"/>
  <c r="J245"/>
  <c r="BK237"/>
  <c r="J219"/>
  <c r="BK198"/>
  <c r="BK171"/>
  <c r="BK170"/>
  <c r="BK163"/>
  <c r="BK155"/>
  <c r="J141"/>
  <c r="BK410"/>
  <c r="BK390"/>
  <c r="J380"/>
  <c r="BK366"/>
  <c r="J350"/>
  <c r="J329"/>
  <c r="BK322"/>
  <c r="BK314"/>
  <c r="J290"/>
  <c r="BK279"/>
  <c r="J260"/>
  <c r="J253"/>
  <c r="BK249"/>
  <c r="BK243"/>
  <c r="J237"/>
  <c r="BK231"/>
  <c r="BK207"/>
  <c r="BK187"/>
  <c r="J171"/>
  <c r="J159"/>
  <c r="BK144"/>
  <c r="BK401"/>
  <c r="J382"/>
  <c r="J368"/>
  <c r="J361"/>
  <c r="BK359"/>
  <c r="J342"/>
  <c r="J332"/>
  <c r="J322"/>
  <c r="J310"/>
  <c r="J294"/>
  <c r="BK287"/>
  <c r="J269"/>
  <c r="BK265"/>
  <c r="J261"/>
  <c r="J256"/>
  <c r="J248"/>
  <c r="BK226"/>
  <c r="J210"/>
  <c r="J198"/>
  <c r="J188"/>
  <c r="BK183"/>
  <c r="BK174"/>
  <c r="J157"/>
  <c r="BK150"/>
  <c r="BK429"/>
  <c r="BK418"/>
  <c r="BK413"/>
  <c r="J396"/>
  <c r="BK391"/>
  <c r="BK374"/>
  <c r="BK364"/>
  <c r="J355"/>
  <c r="J340"/>
  <c r="J321"/>
  <c r="J314"/>
  <c r="BK312"/>
  <c r="BK300"/>
  <c r="BK296"/>
  <c r="J279"/>
  <c r="J268"/>
  <c r="J258"/>
  <c r="BK255"/>
  <c r="J246"/>
  <c r="BK236"/>
  <c r="BK225"/>
  <c r="BK210"/>
  <c r="BK184"/>
  <c r="J174"/>
  <c r="J152"/>
  <c r="BK141"/>
  <c i="6" r="J143"/>
  <c r="J137"/>
  <c i="2" r="BK514"/>
  <c r="BK511"/>
  <c r="J509"/>
  <c r="BK506"/>
  <c r="BK500"/>
  <c r="J484"/>
  <c r="J472"/>
  <c r="J471"/>
  <c r="J460"/>
  <c r="BK458"/>
  <c r="J434"/>
  <c r="J431"/>
  <c r="BK415"/>
  <c r="J402"/>
  <c r="J398"/>
  <c r="BK395"/>
  <c r="BK387"/>
  <c r="BK373"/>
  <c r="BK370"/>
  <c r="BK365"/>
  <c r="J350"/>
  <c r="J344"/>
  <c r="BK333"/>
  <c r="BK330"/>
  <c r="J325"/>
  <c r="J321"/>
  <c r="J311"/>
  <c r="J309"/>
  <c r="BK307"/>
  <c r="J304"/>
  <c r="BK295"/>
  <c r="J292"/>
  <c r="BK288"/>
  <c r="BK285"/>
  <c r="BK271"/>
  <c r="J248"/>
  <c r="BK232"/>
  <c r="BK217"/>
  <c r="J198"/>
  <c r="J189"/>
  <c r="BK168"/>
  <c r="BK165"/>
  <c r="BK159"/>
  <c r="J149"/>
  <c r="BK137"/>
  <c r="BK503"/>
  <c r="J495"/>
  <c r="BK477"/>
  <c r="J458"/>
  <c r="BK449"/>
  <c r="BK440"/>
  <c r="BK436"/>
  <c r="J409"/>
  <c r="J395"/>
  <c r="BK382"/>
  <c r="J374"/>
  <c r="BK369"/>
  <c r="BK343"/>
  <c r="BK332"/>
  <c r="BK323"/>
  <c r="BK308"/>
  <c r="J305"/>
  <c r="BK301"/>
  <c r="BK290"/>
  <c r="BK283"/>
  <c r="J280"/>
  <c r="BK276"/>
  <c r="J272"/>
  <c r="BK257"/>
  <c r="J243"/>
  <c r="J225"/>
  <c r="J214"/>
  <c r="BK202"/>
  <c r="J185"/>
  <c r="J179"/>
  <c r="J162"/>
  <c r="BK157"/>
  <c r="BK147"/>
  <c r="J514"/>
  <c r="J498"/>
  <c r="BK484"/>
  <c r="BK478"/>
  <c r="J476"/>
  <c r="J470"/>
  <c r="J449"/>
  <c r="BK434"/>
  <c r="J429"/>
  <c r="J422"/>
  <c r="BK413"/>
  <c r="BK409"/>
  <c r="BK398"/>
  <c r="J387"/>
  <c r="J381"/>
  <c r="BK372"/>
  <c r="BK362"/>
  <c r="J343"/>
  <c r="BK339"/>
  <c r="J333"/>
  <c r="J327"/>
  <c r="BK317"/>
  <c r="BK311"/>
  <c r="BK304"/>
  <c r="J301"/>
  <c r="BK297"/>
  <c r="J295"/>
  <c r="J285"/>
  <c r="BK277"/>
  <c r="BK274"/>
  <c r="J266"/>
  <c r="BK263"/>
  <c r="J257"/>
  <c r="J239"/>
  <c r="BK205"/>
  <c r="BK191"/>
  <c r="BK185"/>
  <c r="BK176"/>
  <c r="BK171"/>
  <c r="BK166"/>
  <c r="J151"/>
  <c i="1" r="AS94"/>
  <c i="2" r="BK480"/>
  <c r="BK476"/>
  <c r="BK460"/>
  <c r="J440"/>
  <c r="BK431"/>
  <c r="J427"/>
  <c r="BK422"/>
  <c r="J372"/>
  <c r="J369"/>
  <c r="J356"/>
  <c r="BK346"/>
  <c r="J339"/>
  <c r="BK325"/>
  <c r="J313"/>
  <c r="J297"/>
  <c r="J293"/>
  <c r="J289"/>
  <c r="BK286"/>
  <c r="BK282"/>
  <c r="J276"/>
  <c r="J264"/>
  <c r="BK260"/>
  <c r="BK239"/>
  <c r="BK220"/>
  <c r="BK214"/>
  <c r="J202"/>
  <c r="BK194"/>
  <c r="BK190"/>
  <c r="J186"/>
  <c r="J176"/>
  <c r="BK170"/>
  <c r="BK163"/>
  <c r="J157"/>
  <c r="BK145"/>
  <c r="J140"/>
  <c i="3" r="BK516"/>
  <c r="J511"/>
  <c r="J497"/>
  <c r="BK483"/>
  <c r="J480"/>
  <c r="J476"/>
  <c r="J474"/>
  <c r="BK462"/>
  <c r="BK444"/>
  <c r="J440"/>
  <c r="J437"/>
  <c r="BK433"/>
  <c r="BK413"/>
  <c r="J396"/>
  <c r="BK392"/>
  <c r="J386"/>
  <c r="J383"/>
  <c r="J374"/>
  <c r="J372"/>
  <c r="BK370"/>
  <c r="J354"/>
  <c r="BK343"/>
  <c r="J338"/>
  <c r="J332"/>
  <c r="BK319"/>
  <c r="J314"/>
  <c r="J306"/>
  <c r="J301"/>
  <c r="BK299"/>
  <c r="J293"/>
  <c r="J290"/>
  <c r="BK272"/>
  <c r="J261"/>
  <c r="J239"/>
  <c r="BK224"/>
  <c r="BK206"/>
  <c r="J191"/>
  <c r="BK179"/>
  <c r="J171"/>
  <c r="J165"/>
  <c r="BK157"/>
  <c r="J151"/>
  <c r="J143"/>
  <c r="J508"/>
  <c r="BK500"/>
  <c r="J491"/>
  <c r="BK487"/>
  <c r="BK481"/>
  <c r="J462"/>
  <c r="J453"/>
  <c r="J438"/>
  <c r="BK431"/>
  <c r="BK402"/>
  <c r="BK396"/>
  <c r="BK390"/>
  <c r="J382"/>
  <c r="J373"/>
  <c r="BK365"/>
  <c r="BK356"/>
  <c r="J351"/>
  <c r="BK340"/>
  <c r="BK332"/>
  <c r="BK321"/>
  <c r="BK315"/>
  <c r="J311"/>
  <c r="J304"/>
  <c r="J297"/>
  <c r="J291"/>
  <c r="J285"/>
  <c r="BK275"/>
  <c r="J268"/>
  <c r="J256"/>
  <c r="J235"/>
  <c r="J221"/>
  <c r="BK209"/>
  <c r="BK196"/>
  <c r="BK180"/>
  <c r="J176"/>
  <c r="J163"/>
  <c r="BK137"/>
  <c r="BK511"/>
  <c r="J487"/>
  <c r="BK455"/>
  <c r="BK440"/>
  <c r="BK426"/>
  <c r="J413"/>
  <c r="BK400"/>
  <c r="BK382"/>
  <c r="J365"/>
  <c r="J349"/>
  <c r="J334"/>
  <c r="J322"/>
  <c r="BK311"/>
  <c r="J307"/>
  <c r="BK290"/>
  <c r="J265"/>
  <c r="BK235"/>
  <c r="BK193"/>
  <c r="J189"/>
  <c r="J180"/>
  <c r="BK168"/>
  <c r="J155"/>
  <c r="J147"/>
  <c r="J500"/>
  <c r="BK475"/>
  <c r="J442"/>
  <c r="J426"/>
  <c r="J415"/>
  <c r="J402"/>
  <c r="J398"/>
  <c r="J370"/>
  <c r="J356"/>
  <c r="J340"/>
  <c r="J321"/>
  <c r="J316"/>
  <c r="J303"/>
  <c r="J299"/>
  <c r="BK288"/>
  <c r="J275"/>
  <c r="BK268"/>
  <c r="BK251"/>
  <c r="BK232"/>
  <c r="J206"/>
  <c r="J193"/>
  <c r="BK176"/>
  <c r="BK159"/>
  <c r="BK143"/>
  <c i="4" r="BK450"/>
  <c r="BK442"/>
  <c r="J417"/>
  <c r="J409"/>
  <c r="J400"/>
  <c r="J379"/>
  <c r="J364"/>
  <c r="J354"/>
  <c r="BK341"/>
  <c r="BK317"/>
  <c r="J301"/>
  <c r="BK290"/>
  <c r="J282"/>
  <c r="J263"/>
  <c r="J253"/>
  <c r="J246"/>
  <c r="J238"/>
  <c r="J225"/>
  <c r="J213"/>
  <c r="J200"/>
  <c r="BK186"/>
  <c r="J178"/>
  <c r="J162"/>
  <c r="J149"/>
  <c r="J450"/>
  <c r="J439"/>
  <c r="BK434"/>
  <c r="J422"/>
  <c r="J411"/>
  <c r="J382"/>
  <c r="J377"/>
  <c r="J356"/>
  <c r="J347"/>
  <c r="J341"/>
  <c r="J330"/>
  <c r="J310"/>
  <c r="BK304"/>
  <c r="J295"/>
  <c r="J287"/>
  <c r="J281"/>
  <c r="BK272"/>
  <c r="J264"/>
  <c r="BK257"/>
  <c r="J250"/>
  <c r="J245"/>
  <c r="J233"/>
  <c r="BK222"/>
  <c r="J204"/>
  <c r="J184"/>
  <c r="J156"/>
  <c r="BK147"/>
  <c r="BK143"/>
  <c r="J434"/>
  <c r="BK415"/>
  <c r="J406"/>
  <c r="J396"/>
  <c r="J381"/>
  <c r="J345"/>
  <c r="J337"/>
  <c r="J329"/>
  <c r="J326"/>
  <c r="J315"/>
  <c r="BK310"/>
  <c r="BK297"/>
  <c r="J293"/>
  <c r="BK281"/>
  <c r="BK274"/>
  <c r="BK269"/>
  <c r="BK264"/>
  <c r="J261"/>
  <c r="J254"/>
  <c r="BK238"/>
  <c r="BK200"/>
  <c r="BK182"/>
  <c r="BK175"/>
  <c r="BK169"/>
  <c r="J161"/>
  <c r="BK445"/>
  <c r="BK416"/>
  <c r="J394"/>
  <c r="BK386"/>
  <c r="BK375"/>
  <c r="J360"/>
  <c r="BK352"/>
  <c r="BK343"/>
  <c r="BK331"/>
  <c r="BK328"/>
  <c r="BK325"/>
  <c r="J312"/>
  <c r="BK287"/>
  <c r="J283"/>
  <c r="BK275"/>
  <c r="J271"/>
  <c r="BK262"/>
  <c r="J259"/>
  <c r="J237"/>
  <c r="BK219"/>
  <c r="BK204"/>
  <c r="J186"/>
  <c r="J173"/>
  <c r="BK164"/>
  <c r="BK154"/>
  <c r="J137"/>
  <c i="5" r="J431"/>
  <c r="BK415"/>
  <c r="J394"/>
  <c r="J389"/>
  <c r="BK362"/>
  <c r="J353"/>
  <c r="BK342"/>
  <c r="BK330"/>
  <c r="BK323"/>
  <c r="J312"/>
  <c r="BK306"/>
  <c r="J300"/>
  <c r="J285"/>
  <c r="BK271"/>
  <c r="BK269"/>
  <c r="J249"/>
  <c r="J242"/>
  <c r="J225"/>
  <c r="J207"/>
  <c r="BK195"/>
  <c r="J176"/>
  <c r="BK168"/>
  <c r="BK159"/>
  <c r="J429"/>
  <c r="J416"/>
  <c r="BK396"/>
  <c r="BK389"/>
  <c r="BK368"/>
  <c r="BK355"/>
  <c r="BK325"/>
  <c r="J317"/>
  <c r="J311"/>
  <c r="J288"/>
  <c r="BK264"/>
  <c r="J257"/>
  <c r="BK252"/>
  <c r="BK246"/>
  <c r="BK240"/>
  <c r="J234"/>
  <c r="J228"/>
  <c r="J201"/>
  <c r="J163"/>
  <c r="J155"/>
  <c r="BK434"/>
  <c r="J398"/>
  <c r="BK376"/>
  <c r="J364"/>
  <c r="J344"/>
  <c r="BK334"/>
  <c r="J327"/>
  <c r="J316"/>
  <c r="J296"/>
  <c r="BK288"/>
  <c r="J283"/>
  <c r="BK268"/>
  <c r="J264"/>
  <c r="BK260"/>
  <c r="J252"/>
  <c r="BK228"/>
  <c r="J216"/>
  <c r="BK204"/>
  <c r="J189"/>
  <c r="J187"/>
  <c r="J180"/>
  <c r="J165"/>
  <c r="BK162"/>
  <c r="J148"/>
  <c r="BK431"/>
  <c r="BK423"/>
  <c r="J415"/>
  <c r="J401"/>
  <c r="BK394"/>
  <c r="BK380"/>
  <c r="J366"/>
  <c r="BK353"/>
  <c r="BK346"/>
  <c r="J325"/>
  <c r="BK315"/>
  <c r="J303"/>
  <c r="BK298"/>
  <c r="BK285"/>
  <c r="J281"/>
  <c r="J271"/>
  <c r="J265"/>
  <c r="BK250"/>
  <c r="J243"/>
  <c r="J232"/>
  <c r="BK216"/>
  <c r="J195"/>
  <c r="BK179"/>
  <c r="BK166"/>
  <c r="J150"/>
  <c r="J138"/>
  <c i="6" r="BK141"/>
  <c r="J135"/>
  <c r="J129"/>
  <c r="J141"/>
  <c r="BK133"/>
  <c i="2" r="BK470"/>
  <c r="J451"/>
  <c r="BK433"/>
  <c r="BK425"/>
  <c r="J413"/>
  <c r="J400"/>
  <c r="BK396"/>
  <c r="BK391"/>
  <c r="J382"/>
  <c r="BK371"/>
  <c r="J368"/>
  <c r="J362"/>
  <c r="J346"/>
  <c r="J337"/>
  <c r="J332"/>
  <c r="BK327"/>
  <c r="J323"/>
  <c r="BK313"/>
  <c r="BK310"/>
  <c r="J308"/>
  <c r="BK305"/>
  <c r="J298"/>
  <c r="BK293"/>
  <c r="J290"/>
  <c r="J286"/>
  <c r="J279"/>
  <c r="J253"/>
  <c r="BK235"/>
  <c r="J228"/>
  <c r="J205"/>
  <c r="J190"/>
  <c r="J174"/>
  <c r="J166"/>
  <c r="J163"/>
  <c r="BK151"/>
  <c r="J147"/>
  <c r="J506"/>
  <c r="BK495"/>
  <c r="BK488"/>
  <c r="BK467"/>
  <c r="BK451"/>
  <c r="J447"/>
  <c r="J438"/>
  <c r="J411"/>
  <c r="J396"/>
  <c r="J383"/>
  <c r="BK381"/>
  <c r="J373"/>
  <c r="J365"/>
  <c r="J341"/>
  <c r="J329"/>
  <c r="BK309"/>
  <c r="J307"/>
  <c r="J303"/>
  <c r="BK300"/>
  <c r="BK289"/>
  <c r="J282"/>
  <c r="J277"/>
  <c r="J274"/>
  <c r="J271"/>
  <c r="BK248"/>
  <c r="J232"/>
  <c r="J220"/>
  <c r="J210"/>
  <c r="BK186"/>
  <c r="J180"/>
  <c r="J168"/>
  <c r="J159"/>
  <c r="J155"/>
  <c r="J145"/>
  <c r="J500"/>
  <c r="J488"/>
  <c r="J480"/>
  <c r="J477"/>
  <c r="BK472"/>
  <c r="J467"/>
  <c r="BK438"/>
  <c r="J433"/>
  <c r="BK427"/>
  <c r="J415"/>
  <c r="BK411"/>
  <c r="BK402"/>
  <c r="J391"/>
  <c r="BK383"/>
  <c r="BK374"/>
  <c r="J371"/>
  <c r="BK356"/>
  <c r="BK341"/>
  <c r="BK337"/>
  <c r="BK329"/>
  <c r="BK321"/>
  <c r="J310"/>
  <c r="BK303"/>
  <c r="J300"/>
  <c r="J296"/>
  <c r="J288"/>
  <c r="BK287"/>
  <c r="BK280"/>
  <c r="BK272"/>
  <c r="BK264"/>
  <c r="J260"/>
  <c r="BK253"/>
  <c r="BK228"/>
  <c r="BK225"/>
  <c r="J194"/>
  <c r="BK180"/>
  <c r="BK174"/>
  <c r="J170"/>
  <c r="BK155"/>
  <c r="BK143"/>
  <c r="BK140"/>
  <c r="J511"/>
  <c r="BK509"/>
  <c r="J503"/>
  <c r="BK498"/>
  <c r="J478"/>
  <c r="BK471"/>
  <c r="BK447"/>
  <c r="J436"/>
  <c r="BK429"/>
  <c r="J425"/>
  <c r="BK400"/>
  <c r="J370"/>
  <c r="BK368"/>
  <c r="BK350"/>
  <c r="BK344"/>
  <c r="J330"/>
  <c r="J317"/>
  <c r="BK298"/>
  <c r="BK296"/>
  <c r="BK292"/>
  <c r="J287"/>
  <c r="J283"/>
  <c r="BK279"/>
  <c r="BK266"/>
  <c r="J263"/>
  <c r="BK243"/>
  <c r="J235"/>
  <c r="J217"/>
  <c r="BK210"/>
  <c r="BK198"/>
  <c r="J191"/>
  <c r="BK189"/>
  <c r="BK179"/>
  <c r="J171"/>
  <c r="J165"/>
  <c r="BK162"/>
  <c r="BK149"/>
  <c r="J143"/>
  <c r="J137"/>
  <c i="3" r="BK513"/>
  <c r="BK508"/>
  <c r="BK491"/>
  <c r="J481"/>
  <c r="BK479"/>
  <c r="J475"/>
  <c r="J471"/>
  <c r="BK451"/>
  <c r="BK442"/>
  <c r="BK438"/>
  <c r="J435"/>
  <c r="J429"/>
  <c r="BK398"/>
  <c r="BK394"/>
  <c r="BK388"/>
  <c r="J384"/>
  <c r="J375"/>
  <c r="BK373"/>
  <c r="J371"/>
  <c r="BK369"/>
  <c r="BK349"/>
  <c r="BK341"/>
  <c r="BK336"/>
  <c r="BK320"/>
  <c r="BK318"/>
  <c r="J309"/>
  <c r="BK304"/>
  <c r="J300"/>
  <c r="J294"/>
  <c r="BK291"/>
  <c r="BK285"/>
  <c r="J283"/>
  <c r="J282"/>
  <c r="J270"/>
  <c r="J242"/>
  <c r="J229"/>
  <c r="J209"/>
  <c r="J196"/>
  <c r="BK185"/>
  <c r="J174"/>
  <c r="BK166"/>
  <c r="J159"/>
  <c r="BK155"/>
  <c r="J145"/>
  <c r="J140"/>
  <c r="J137"/>
  <c r="BK505"/>
  <c r="BK497"/>
  <c r="J483"/>
  <c r="BK480"/>
  <c r="J455"/>
  <c r="J444"/>
  <c r="BK437"/>
  <c r="BK419"/>
  <c r="J399"/>
  <c r="J392"/>
  <c r="J388"/>
  <c r="BK374"/>
  <c r="BK368"/>
  <c r="BK354"/>
  <c r="J344"/>
  <c r="J336"/>
  <c r="BK324"/>
  <c r="J319"/>
  <c r="J312"/>
  <c r="BK306"/>
  <c r="BK303"/>
  <c r="J296"/>
  <c r="J288"/>
  <c r="J277"/>
  <c r="BK270"/>
  <c r="BK261"/>
  <c r="J246"/>
  <c r="J224"/>
  <c r="J214"/>
  <c r="J199"/>
  <c r="J186"/>
  <c r="BK165"/>
  <c r="BK149"/>
  <c r="J513"/>
  <c r="J502"/>
  <c r="BK464"/>
  <c r="J451"/>
  <c r="BK429"/>
  <c r="BK415"/>
  <c r="J404"/>
  <c r="BK386"/>
  <c r="BK366"/>
  <c r="BK351"/>
  <c r="BK344"/>
  <c r="J324"/>
  <c r="J315"/>
  <c r="J308"/>
  <c r="BK294"/>
  <c r="BK282"/>
  <c r="BK221"/>
  <c r="J200"/>
  <c r="BK190"/>
  <c r="BK174"/>
  <c r="J166"/>
  <c r="BK151"/>
  <c r="BK145"/>
  <c r="J479"/>
  <c r="BK474"/>
  <c r="BK435"/>
  <c r="J419"/>
  <c r="J406"/>
  <c r="J400"/>
  <c r="J390"/>
  <c r="BK371"/>
  <c r="J359"/>
  <c r="J343"/>
  <c r="J328"/>
  <c r="BK307"/>
  <c r="BK300"/>
  <c r="BK297"/>
  <c r="BK277"/>
  <c r="J272"/>
  <c r="BK246"/>
  <c r="BK229"/>
  <c r="J202"/>
  <c r="BK199"/>
  <c r="BK186"/>
  <c r="J168"/>
  <c r="J157"/>
  <c r="BK140"/>
  <c i="4" r="J447"/>
  <c r="J419"/>
  <c r="J416"/>
  <c r="BK406"/>
  <c r="J386"/>
  <c r="BK373"/>
  <c r="BK356"/>
  <c r="BK347"/>
  <c r="J331"/>
  <c r="J314"/>
  <c r="BK293"/>
  <c r="BK284"/>
  <c r="J262"/>
  <c r="BK250"/>
  <c r="J240"/>
  <c r="J229"/>
  <c r="BK216"/>
  <c r="J210"/>
  <c r="BK189"/>
  <c r="J183"/>
  <c r="J175"/>
  <c r="J164"/>
  <c r="J154"/>
  <c r="BK137"/>
  <c r="J442"/>
  <c r="BK425"/>
  <c r="J415"/>
  <c r="BK388"/>
  <c r="BK379"/>
  <c r="J350"/>
  <c r="J339"/>
  <c r="BK320"/>
  <c r="J305"/>
  <c r="BK301"/>
  <c r="J290"/>
  <c r="BK278"/>
  <c r="J267"/>
  <c r="J260"/>
  <c r="BK251"/>
  <c r="BK246"/>
  <c r="BK237"/>
  <c r="BK225"/>
  <c r="J219"/>
  <c r="BK196"/>
  <c r="J165"/>
  <c r="BK151"/>
  <c r="J145"/>
  <c r="BK436"/>
  <c r="BK419"/>
  <c r="BK409"/>
  <c r="BK394"/>
  <c r="BK350"/>
  <c r="J335"/>
  <c r="BK327"/>
  <c r="J317"/>
  <c r="BK314"/>
  <c r="J308"/>
  <c r="BK295"/>
  <c r="BK282"/>
  <c r="J278"/>
  <c r="BK270"/>
  <c r="J266"/>
  <c r="J257"/>
  <c r="BK245"/>
  <c r="BK207"/>
  <c r="J189"/>
  <c r="BK178"/>
  <c r="J170"/>
  <c r="BK162"/>
  <c r="J143"/>
  <c r="BK422"/>
  <c r="BK396"/>
  <c r="J388"/>
  <c r="BK382"/>
  <c r="J366"/>
  <c r="J349"/>
  <c r="BK337"/>
  <c r="BK330"/>
  <c r="J327"/>
  <c r="BK324"/>
  <c r="J304"/>
  <c r="BK285"/>
  <c r="BK277"/>
  <c r="J272"/>
  <c r="J269"/>
  <c r="BK260"/>
  <c r="BK240"/>
  <c r="BK233"/>
  <c r="BK192"/>
  <c r="J182"/>
  <c r="J167"/>
  <c r="J158"/>
  <c r="BK140"/>
  <c i="5" r="BK426"/>
  <c r="J420"/>
  <c r="J413"/>
  <c r="J390"/>
  <c r="J374"/>
  <c r="BK357"/>
  <c r="BK344"/>
  <c r="J334"/>
  <c r="BK327"/>
  <c r="J313"/>
  <c r="BK310"/>
  <c r="J301"/>
  <c r="BK290"/>
  <c r="BK273"/>
  <c r="BK261"/>
  <c r="BK247"/>
  <c r="J240"/>
  <c r="J236"/>
  <c r="BK222"/>
  <c r="J204"/>
  <c r="BK192"/>
  <c r="J166"/>
  <c r="BK157"/>
  <c r="J144"/>
  <c r="BK420"/>
  <c r="BK398"/>
  <c r="J386"/>
  <c r="J376"/>
  <c r="J357"/>
  <c r="BK332"/>
  <c r="J323"/>
  <c r="J315"/>
  <c r="J306"/>
  <c r="J287"/>
  <c r="J263"/>
  <c r="J255"/>
  <c r="J250"/>
  <c r="BK245"/>
  <c r="BK239"/>
  <c r="BK232"/>
  <c r="J226"/>
  <c r="BK188"/>
  <c r="BK180"/>
  <c r="J162"/>
  <c r="BK146"/>
  <c r="BK404"/>
  <c r="J395"/>
  <c r="J372"/>
  <c r="J362"/>
  <c r="J336"/>
  <c r="J330"/>
  <c r="BK317"/>
  <c r="J298"/>
  <c r="BK291"/>
  <c r="J276"/>
  <c r="J267"/>
  <c r="BK263"/>
  <c r="BK253"/>
  <c r="J239"/>
  <c r="J213"/>
  <c r="J192"/>
  <c r="J184"/>
  <c r="J179"/>
  <c r="BK152"/>
  <c r="BK138"/>
  <c r="J426"/>
  <c r="BK416"/>
  <c r="J404"/>
  <c r="BK395"/>
  <c r="BK382"/>
  <c r="BK372"/>
  <c r="J359"/>
  <c r="BK350"/>
  <c r="BK336"/>
  <c r="BK316"/>
  <c r="BK313"/>
  <c r="BK301"/>
  <c r="BK294"/>
  <c r="BK283"/>
  <c r="J273"/>
  <c r="BK267"/>
  <c r="BK256"/>
  <c r="J247"/>
  <c r="BK234"/>
  <c r="J222"/>
  <c r="BK213"/>
  <c r="BK189"/>
  <c r="BK176"/>
  <c r="J168"/>
  <c r="BK148"/>
  <c i="6" r="BK139"/>
  <c r="BK131"/>
  <c r="BK143"/>
  <c r="BK135"/>
  <c r="BK129"/>
  <c i="3" l="1" r="BK142"/>
  <c r="J142"/>
  <c r="J100"/>
  <c r="BK161"/>
  <c r="J161"/>
  <c r="J101"/>
  <c r="T161"/>
  <c r="R169"/>
  <c r="P173"/>
  <c r="P178"/>
  <c r="P274"/>
  <c r="BK284"/>
  <c r="J284"/>
  <c r="J107"/>
  <c r="BK317"/>
  <c r="J317"/>
  <c r="J108"/>
  <c r="BK323"/>
  <c r="J323"/>
  <c r="J109"/>
  <c r="P355"/>
  <c r="R401"/>
  <c r="R439"/>
  <c r="R482"/>
  <c r="T499"/>
  <c i="4" r="T142"/>
  <c r="T135"/>
  <c r="R160"/>
  <c r="R168"/>
  <c r="T172"/>
  <c r="P177"/>
  <c r="R239"/>
  <c r="P247"/>
  <c r="BK280"/>
  <c r="J280"/>
  <c r="J108"/>
  <c r="BK286"/>
  <c r="J286"/>
  <c r="J109"/>
  <c r="P316"/>
  <c r="P351"/>
  <c r="T383"/>
  <c r="T418"/>
  <c r="P433"/>
  <c i="5" r="BK143"/>
  <c r="J143"/>
  <c r="J100"/>
  <c r="BK161"/>
  <c r="J161"/>
  <c r="J101"/>
  <c r="BK169"/>
  <c r="J169"/>
  <c r="J102"/>
  <c r="P173"/>
  <c r="P178"/>
  <c r="P227"/>
  <c r="P233"/>
  <c r="P266"/>
  <c r="P272"/>
  <c r="R302"/>
  <c r="R331"/>
  <c r="R363"/>
  <c r="BK397"/>
  <c r="J397"/>
  <c r="J113"/>
  <c r="R397"/>
  <c r="R417"/>
  <c i="2" r="BK142"/>
  <c r="J142"/>
  <c r="J100"/>
  <c r="T142"/>
  <c r="T135"/>
  <c r="R161"/>
  <c r="R169"/>
  <c r="P173"/>
  <c r="T178"/>
  <c r="P265"/>
  <c r="T265"/>
  <c r="T273"/>
  <c r="R306"/>
  <c r="T306"/>
  <c r="R312"/>
  <c r="P345"/>
  <c r="BK397"/>
  <c r="J397"/>
  <c r="J111"/>
  <c r="P435"/>
  <c r="BK479"/>
  <c r="J479"/>
  <c r="J113"/>
  <c r="T479"/>
  <c r="R497"/>
  <c i="3" r="P142"/>
  <c r="P135"/>
  <c r="P161"/>
  <c r="P169"/>
  <c r="R173"/>
  <c r="BK178"/>
  <c r="J178"/>
  <c r="J105"/>
  <c r="BK274"/>
  <c r="J274"/>
  <c r="J106"/>
  <c r="R284"/>
  <c r="P317"/>
  <c r="P323"/>
  <c r="BK355"/>
  <c r="J355"/>
  <c r="J110"/>
  <c r="BK401"/>
  <c r="J401"/>
  <c r="J111"/>
  <c r="BK439"/>
  <c r="J439"/>
  <c r="J112"/>
  <c r="BK482"/>
  <c r="J482"/>
  <c r="J113"/>
  <c r="P499"/>
  <c i="4" r="BK160"/>
  <c r="J160"/>
  <c r="J101"/>
  <c r="P168"/>
  <c r="P172"/>
  <c r="R177"/>
  <c r="P239"/>
  <c r="BK247"/>
  <c r="J247"/>
  <c r="J107"/>
  <c r="P280"/>
  <c r="R286"/>
  <c r="BK316"/>
  <c r="J316"/>
  <c r="J110"/>
  <c r="BK351"/>
  <c r="J351"/>
  <c r="J111"/>
  <c r="BK383"/>
  <c r="J383"/>
  <c r="J112"/>
  <c r="BK418"/>
  <c r="J418"/>
  <c r="J113"/>
  <c r="BK433"/>
  <c r="J433"/>
  <c r="J114"/>
  <c i="5" r="T143"/>
  <c r="T136"/>
  <c r="T161"/>
  <c r="T169"/>
  <c r="T173"/>
  <c r="T178"/>
  <c r="T227"/>
  <c r="T233"/>
  <c r="R266"/>
  <c r="R272"/>
  <c r="P302"/>
  <c r="P331"/>
  <c r="P363"/>
  <c r="P417"/>
  <c i="2" r="P142"/>
  <c r="P135"/>
  <c r="BK161"/>
  <c r="J161"/>
  <c r="J101"/>
  <c r="T161"/>
  <c r="P169"/>
  <c r="BK178"/>
  <c r="J178"/>
  <c r="J105"/>
  <c r="R178"/>
  <c r="BK273"/>
  <c r="J273"/>
  <c r="J107"/>
  <c r="R273"/>
  <c r="P306"/>
  <c r="P312"/>
  <c r="T312"/>
  <c r="R345"/>
  <c r="P397"/>
  <c r="T397"/>
  <c r="R435"/>
  <c r="P479"/>
  <c r="BK497"/>
  <c r="J497"/>
  <c r="J114"/>
  <c r="P497"/>
  <c i="3" r="T142"/>
  <c r="T135"/>
  <c r="R161"/>
  <c r="T173"/>
  <c r="R178"/>
  <c r="R274"/>
  <c r="T284"/>
  <c r="T317"/>
  <c r="T323"/>
  <c r="T355"/>
  <c r="P401"/>
  <c r="P439"/>
  <c r="P482"/>
  <c r="R499"/>
  <c i="4" r="R142"/>
  <c r="R135"/>
  <c r="T160"/>
  <c r="T168"/>
  <c r="R172"/>
  <c r="T177"/>
  <c r="T239"/>
  <c r="R247"/>
  <c r="R280"/>
  <c r="P286"/>
  <c r="R316"/>
  <c r="R351"/>
  <c r="P383"/>
  <c r="P418"/>
  <c r="R433"/>
  <c i="5" r="R143"/>
  <c r="R136"/>
  <c r="R161"/>
  <c r="R169"/>
  <c r="BK173"/>
  <c r="J173"/>
  <c r="J104"/>
  <c r="BK178"/>
  <c r="J178"/>
  <c r="J105"/>
  <c r="BK227"/>
  <c r="J227"/>
  <c r="J106"/>
  <c r="BK233"/>
  <c r="J233"/>
  <c r="J107"/>
  <c r="BK266"/>
  <c r="J266"/>
  <c r="J108"/>
  <c r="T266"/>
  <c r="T272"/>
  <c r="T302"/>
  <c r="T331"/>
  <c r="T363"/>
  <c r="P397"/>
  <c r="T397"/>
  <c r="BK412"/>
  <c r="J412"/>
  <c r="J114"/>
  <c r="P412"/>
  <c r="R412"/>
  <c r="T412"/>
  <c r="T417"/>
  <c i="2" r="R142"/>
  <c r="R135"/>
  <c r="P161"/>
  <c r="BK169"/>
  <c r="J169"/>
  <c r="J102"/>
  <c r="T169"/>
  <c r="BK173"/>
  <c r="J173"/>
  <c r="J104"/>
  <c r="R173"/>
  <c r="T173"/>
  <c r="P178"/>
  <c r="BK265"/>
  <c r="J265"/>
  <c r="J106"/>
  <c r="R265"/>
  <c r="P273"/>
  <c r="BK306"/>
  <c r="J306"/>
  <c r="J108"/>
  <c r="BK312"/>
  <c r="J312"/>
  <c r="J109"/>
  <c r="BK345"/>
  <c r="J345"/>
  <c r="J110"/>
  <c r="T345"/>
  <c r="R397"/>
  <c r="BK435"/>
  <c r="J435"/>
  <c r="J112"/>
  <c r="T435"/>
  <c r="R479"/>
  <c r="T497"/>
  <c i="3" r="R142"/>
  <c r="R135"/>
  <c r="BK169"/>
  <c r="J169"/>
  <c r="J102"/>
  <c r="T169"/>
  <c r="BK173"/>
  <c r="J173"/>
  <c r="J104"/>
  <c r="T178"/>
  <c r="T274"/>
  <c r="P284"/>
  <c r="R317"/>
  <c r="R323"/>
  <c r="R355"/>
  <c r="T401"/>
  <c r="T439"/>
  <c r="T482"/>
  <c r="BK499"/>
  <c r="J499"/>
  <c r="J114"/>
  <c i="4" r="BK142"/>
  <c r="J142"/>
  <c r="J100"/>
  <c r="P142"/>
  <c r="P135"/>
  <c r="P160"/>
  <c r="BK168"/>
  <c r="J168"/>
  <c r="J102"/>
  <c r="BK172"/>
  <c r="J172"/>
  <c r="J104"/>
  <c r="BK177"/>
  <c r="J177"/>
  <c r="J105"/>
  <c r="BK239"/>
  <c r="J239"/>
  <c r="J106"/>
  <c r="T247"/>
  <c r="T280"/>
  <c r="T286"/>
  <c r="T316"/>
  <c r="T351"/>
  <c r="R383"/>
  <c r="R418"/>
  <c r="T433"/>
  <c i="5" r="P143"/>
  <c r="P136"/>
  <c r="P161"/>
  <c r="P169"/>
  <c r="R173"/>
  <c r="R178"/>
  <c r="R227"/>
  <c r="R233"/>
  <c r="BK272"/>
  <c r="J272"/>
  <c r="J109"/>
  <c r="BK302"/>
  <c r="J302"/>
  <c r="J110"/>
  <c r="BK331"/>
  <c r="J331"/>
  <c r="J111"/>
  <c r="BK363"/>
  <c r="J363"/>
  <c r="J112"/>
  <c r="BK417"/>
  <c r="J417"/>
  <c r="J115"/>
  <c r="BK137"/>
  <c r="J137"/>
  <c r="J98"/>
  <c r="BK140"/>
  <c r="J140"/>
  <c r="J99"/>
  <c i="6" r="BK128"/>
  <c i="4" r="BK136"/>
  <c r="J136"/>
  <c r="J98"/>
  <c i="6" r="BK132"/>
  <c r="J132"/>
  <c r="J100"/>
  <c r="BK138"/>
  <c r="J138"/>
  <c r="J103"/>
  <c r="BK140"/>
  <c r="J140"/>
  <c r="J104"/>
  <c i="2" r="BK139"/>
  <c r="J139"/>
  <c r="J99"/>
  <c i="4" r="BK139"/>
  <c r="J139"/>
  <c r="J99"/>
  <c i="6" r="BK142"/>
  <c r="J142"/>
  <c r="J105"/>
  <c i="2" r="BK136"/>
  <c r="J136"/>
  <c r="J98"/>
  <c i="3" r="BK136"/>
  <c r="J136"/>
  <c r="J98"/>
  <c r="BK139"/>
  <c r="J139"/>
  <c r="J99"/>
  <c i="6" r="BK130"/>
  <c r="J130"/>
  <c r="J99"/>
  <c r="BK134"/>
  <c r="J134"/>
  <c r="J101"/>
  <c r="BK136"/>
  <c r="J136"/>
  <c r="J102"/>
  <c r="BK144"/>
  <c r="J144"/>
  <c r="J106"/>
  <c r="F123"/>
  <c r="BE139"/>
  <c r="BE143"/>
  <c r="BE145"/>
  <c r="E85"/>
  <c r="BE129"/>
  <c r="BE133"/>
  <c r="J120"/>
  <c r="BE135"/>
  <c r="BE137"/>
  <c r="BE141"/>
  <c r="BE131"/>
  <c i="5" r="BE152"/>
  <c r="BE155"/>
  <c r="BE157"/>
  <c r="BE159"/>
  <c r="BE179"/>
  <c r="BE204"/>
  <c r="BE237"/>
  <c r="BE239"/>
  <c r="BE243"/>
  <c r="BE261"/>
  <c r="BE263"/>
  <c r="BE268"/>
  <c r="BE287"/>
  <c r="BE288"/>
  <c r="BE290"/>
  <c r="BE291"/>
  <c r="BE301"/>
  <c r="BE303"/>
  <c r="BE306"/>
  <c r="BE310"/>
  <c r="BE321"/>
  <c r="BE325"/>
  <c r="BE327"/>
  <c r="BE329"/>
  <c r="BE330"/>
  <c r="BE332"/>
  <c r="BE342"/>
  <c r="BE355"/>
  <c r="BE361"/>
  <c r="BE368"/>
  <c r="BE389"/>
  <c r="BE396"/>
  <c r="BE404"/>
  <c r="BE415"/>
  <c r="BE420"/>
  <c r="BE426"/>
  <c r="F92"/>
  <c r="BE141"/>
  <c r="BE144"/>
  <c r="BE165"/>
  <c r="BE168"/>
  <c r="BE170"/>
  <c r="BE171"/>
  <c r="BE176"/>
  <c r="BE189"/>
  <c r="BE192"/>
  <c r="BE195"/>
  <c r="BE198"/>
  <c r="BE231"/>
  <c r="BE236"/>
  <c r="BE240"/>
  <c r="BE242"/>
  <c r="BE245"/>
  <c r="BE246"/>
  <c r="BE248"/>
  <c r="BE257"/>
  <c r="BE270"/>
  <c r="BE279"/>
  <c r="BE283"/>
  <c r="BE298"/>
  <c r="BE300"/>
  <c r="BE311"/>
  <c r="BE313"/>
  <c r="BE315"/>
  <c r="BE322"/>
  <c r="BE323"/>
  <c r="BE346"/>
  <c r="BE350"/>
  <c r="BE353"/>
  <c r="BE374"/>
  <c r="BE376"/>
  <c r="BE382"/>
  <c r="BE386"/>
  <c r="BE391"/>
  <c r="BE410"/>
  <c r="BE434"/>
  <c r="J89"/>
  <c r="E125"/>
  <c r="BE138"/>
  <c r="BE148"/>
  <c r="BE150"/>
  <c r="BE162"/>
  <c r="BE163"/>
  <c r="BE166"/>
  <c r="BE183"/>
  <c r="BE201"/>
  <c r="BE207"/>
  <c r="BE210"/>
  <c r="BE213"/>
  <c r="BE216"/>
  <c r="BE219"/>
  <c r="BE222"/>
  <c r="BE234"/>
  <c r="BE247"/>
  <c r="BE260"/>
  <c r="BE265"/>
  <c r="BE269"/>
  <c r="BE271"/>
  <c r="BE273"/>
  <c r="BE281"/>
  <c r="BE285"/>
  <c r="BE312"/>
  <c r="BE317"/>
  <c r="BE334"/>
  <c r="BE336"/>
  <c r="BE340"/>
  <c r="BE344"/>
  <c r="BE357"/>
  <c r="BE359"/>
  <c r="BE362"/>
  <c r="BE372"/>
  <c r="BE390"/>
  <c r="BE394"/>
  <c r="BE401"/>
  <c r="BE418"/>
  <c r="BE146"/>
  <c r="BE174"/>
  <c r="BE180"/>
  <c r="BE184"/>
  <c r="BE187"/>
  <c r="BE188"/>
  <c r="BE225"/>
  <c r="BE226"/>
  <c r="BE228"/>
  <c r="BE232"/>
  <c r="BE249"/>
  <c r="BE250"/>
  <c r="BE252"/>
  <c r="BE253"/>
  <c r="BE255"/>
  <c r="BE256"/>
  <c r="BE258"/>
  <c r="BE264"/>
  <c r="BE267"/>
  <c r="BE276"/>
  <c r="BE294"/>
  <c r="BE296"/>
  <c r="BE314"/>
  <c r="BE316"/>
  <c r="BE364"/>
  <c r="BE366"/>
  <c r="BE380"/>
  <c r="BE395"/>
  <c r="BE398"/>
  <c r="BE413"/>
  <c r="BE416"/>
  <c r="BE423"/>
  <c r="BE429"/>
  <c r="BE431"/>
  <c i="4" r="E124"/>
  <c r="BE143"/>
  <c r="BE147"/>
  <c r="BE173"/>
  <c r="BE178"/>
  <c r="BE189"/>
  <c r="BE196"/>
  <c r="BE207"/>
  <c r="BE210"/>
  <c r="BE225"/>
  <c r="BE235"/>
  <c r="BE237"/>
  <c r="BE242"/>
  <c r="BE245"/>
  <c r="BE248"/>
  <c r="BE254"/>
  <c r="BE256"/>
  <c r="BE263"/>
  <c r="BE264"/>
  <c r="BE266"/>
  <c r="BE267"/>
  <c r="BE278"/>
  <c r="BE281"/>
  <c r="BE283"/>
  <c r="BE290"/>
  <c r="BE293"/>
  <c r="BE295"/>
  <c r="BE297"/>
  <c r="BE299"/>
  <c r="BE305"/>
  <c r="BE308"/>
  <c r="BE314"/>
  <c r="BE315"/>
  <c r="BE339"/>
  <c r="BE349"/>
  <c r="BE364"/>
  <c r="BE377"/>
  <c r="BE400"/>
  <c r="BE406"/>
  <c r="BE410"/>
  <c r="BE425"/>
  <c r="BE431"/>
  <c r="BE447"/>
  <c r="J128"/>
  <c r="BE137"/>
  <c r="BE145"/>
  <c r="BE151"/>
  <c r="BE154"/>
  <c r="BE156"/>
  <c r="BE169"/>
  <c r="BE183"/>
  <c r="BE192"/>
  <c r="BE213"/>
  <c r="BE216"/>
  <c r="BE219"/>
  <c r="BE222"/>
  <c r="BE233"/>
  <c r="BE250"/>
  <c r="BE251"/>
  <c r="BE284"/>
  <c r="BE285"/>
  <c r="BE287"/>
  <c r="BE301"/>
  <c r="BE330"/>
  <c r="BE335"/>
  <c r="BE341"/>
  <c r="BE343"/>
  <c r="BE345"/>
  <c r="BE350"/>
  <c r="BE354"/>
  <c r="BE356"/>
  <c r="BE360"/>
  <c r="BE362"/>
  <c r="BE366"/>
  <c r="BE370"/>
  <c r="BE373"/>
  <c r="BE375"/>
  <c r="BE388"/>
  <c r="BE396"/>
  <c r="BE416"/>
  <c r="BE450"/>
  <c r="F131"/>
  <c r="BE161"/>
  <c r="BE170"/>
  <c r="BE175"/>
  <c r="BE182"/>
  <c r="BE184"/>
  <c r="BE186"/>
  <c r="BE190"/>
  <c r="BE204"/>
  <c r="BE238"/>
  <c r="BE240"/>
  <c r="BE253"/>
  <c r="BE261"/>
  <c r="BE262"/>
  <c r="BE269"/>
  <c r="BE270"/>
  <c r="BE274"/>
  <c r="BE312"/>
  <c r="BE320"/>
  <c r="BE324"/>
  <c r="BE326"/>
  <c r="BE328"/>
  <c r="BE329"/>
  <c r="BE331"/>
  <c r="BE352"/>
  <c r="BE379"/>
  <c r="BE384"/>
  <c r="BE402"/>
  <c r="BE409"/>
  <c r="BE415"/>
  <c r="BE417"/>
  <c r="BE445"/>
  <c r="BE140"/>
  <c r="BE149"/>
  <c r="BE158"/>
  <c r="BE162"/>
  <c r="BE164"/>
  <c r="BE165"/>
  <c r="BE167"/>
  <c r="BE179"/>
  <c r="BE200"/>
  <c r="BE229"/>
  <c r="BE246"/>
  <c r="BE257"/>
  <c r="BE259"/>
  <c r="BE260"/>
  <c r="BE271"/>
  <c r="BE272"/>
  <c r="BE275"/>
  <c r="BE277"/>
  <c r="BE279"/>
  <c r="BE282"/>
  <c r="BE302"/>
  <c r="BE304"/>
  <c r="BE310"/>
  <c r="BE317"/>
  <c r="BE325"/>
  <c r="BE327"/>
  <c r="BE336"/>
  <c r="BE337"/>
  <c r="BE347"/>
  <c r="BE381"/>
  <c r="BE382"/>
  <c r="BE386"/>
  <c r="BE392"/>
  <c r="BE394"/>
  <c r="BE411"/>
  <c r="BE419"/>
  <c r="BE422"/>
  <c r="BE434"/>
  <c r="BE436"/>
  <c r="BE439"/>
  <c r="BE442"/>
  <c i="3" r="E85"/>
  <c r="F131"/>
  <c r="BE137"/>
  <c r="BE149"/>
  <c r="BE151"/>
  <c r="BE163"/>
  <c r="BE165"/>
  <c r="BE168"/>
  <c r="BE186"/>
  <c r="BE193"/>
  <c r="BE209"/>
  <c r="BE221"/>
  <c r="BE235"/>
  <c r="BE261"/>
  <c r="BE283"/>
  <c r="BE290"/>
  <c r="BE293"/>
  <c r="BE294"/>
  <c r="BE304"/>
  <c r="BE308"/>
  <c r="BE309"/>
  <c r="BE314"/>
  <c r="BE319"/>
  <c r="BE322"/>
  <c r="BE328"/>
  <c r="BE334"/>
  <c r="BE340"/>
  <c r="BE341"/>
  <c r="BE343"/>
  <c r="BE349"/>
  <c r="BE353"/>
  <c r="BE368"/>
  <c r="BE386"/>
  <c r="BE394"/>
  <c r="BE406"/>
  <c r="BE429"/>
  <c r="BE451"/>
  <c r="BE455"/>
  <c r="BE491"/>
  <c r="BE511"/>
  <c r="BE147"/>
  <c r="BE162"/>
  <c r="BE174"/>
  <c r="BE176"/>
  <c r="BE179"/>
  <c r="BE185"/>
  <c r="BE196"/>
  <c r="BE202"/>
  <c r="BE224"/>
  <c r="BE229"/>
  <c r="BE242"/>
  <c r="BE251"/>
  <c r="BE256"/>
  <c r="BE268"/>
  <c r="BE270"/>
  <c r="BE272"/>
  <c r="BE285"/>
  <c r="BE291"/>
  <c r="BE298"/>
  <c r="BE301"/>
  <c r="BE303"/>
  <c r="BE312"/>
  <c r="BE318"/>
  <c r="BE320"/>
  <c r="BE336"/>
  <c r="BE354"/>
  <c r="BE356"/>
  <c r="BE369"/>
  <c r="BE372"/>
  <c r="BE383"/>
  <c r="BE388"/>
  <c r="BE392"/>
  <c r="BE396"/>
  <c r="BE398"/>
  <c r="BE431"/>
  <c r="BE435"/>
  <c r="BE437"/>
  <c r="BE442"/>
  <c r="BE444"/>
  <c r="BE475"/>
  <c r="BE479"/>
  <c r="BE480"/>
  <c r="BE483"/>
  <c r="BE497"/>
  <c r="BE513"/>
  <c r="BE516"/>
  <c r="J89"/>
  <c r="BE140"/>
  <c r="BE143"/>
  <c r="BE145"/>
  <c r="BE155"/>
  <c r="BE157"/>
  <c r="BE166"/>
  <c r="BE171"/>
  <c r="BE180"/>
  <c r="BE190"/>
  <c r="BE206"/>
  <c r="BE239"/>
  <c r="BE277"/>
  <c r="BE282"/>
  <c r="BE287"/>
  <c r="BE288"/>
  <c r="BE299"/>
  <c r="BE300"/>
  <c r="BE316"/>
  <c r="BE347"/>
  <c r="BE370"/>
  <c r="BE371"/>
  <c r="BE373"/>
  <c r="BE374"/>
  <c r="BE384"/>
  <c r="BE400"/>
  <c r="BE404"/>
  <c r="BE413"/>
  <c r="BE426"/>
  <c r="BE433"/>
  <c r="BE438"/>
  <c r="BE440"/>
  <c r="BE462"/>
  <c r="BE464"/>
  <c r="BE471"/>
  <c r="BE476"/>
  <c r="BE481"/>
  <c r="BE508"/>
  <c r="BE159"/>
  <c r="BE170"/>
  <c r="BE189"/>
  <c r="BE191"/>
  <c r="BE199"/>
  <c r="BE200"/>
  <c r="BE214"/>
  <c r="BE218"/>
  <c r="BE232"/>
  <c r="BE246"/>
  <c r="BE265"/>
  <c r="BE273"/>
  <c r="BE275"/>
  <c r="BE296"/>
  <c r="BE297"/>
  <c r="BE306"/>
  <c r="BE307"/>
  <c r="BE311"/>
  <c r="BE315"/>
  <c r="BE321"/>
  <c r="BE324"/>
  <c r="BE332"/>
  <c r="BE338"/>
  <c r="BE344"/>
  <c r="BE351"/>
  <c r="BE359"/>
  <c r="BE365"/>
  <c r="BE366"/>
  <c r="BE375"/>
  <c r="BE382"/>
  <c r="BE390"/>
  <c r="BE399"/>
  <c r="BE402"/>
  <c r="BE415"/>
  <c r="BE417"/>
  <c r="BE419"/>
  <c r="BE453"/>
  <c r="BE474"/>
  <c r="BE487"/>
  <c r="BE500"/>
  <c r="BE502"/>
  <c r="BE505"/>
  <c i="2" r="E124"/>
  <c r="BE147"/>
  <c r="BE149"/>
  <c r="BE151"/>
  <c r="BE166"/>
  <c r="BE168"/>
  <c r="BE180"/>
  <c r="BE225"/>
  <c r="BE228"/>
  <c r="BE248"/>
  <c r="BE271"/>
  <c r="BE283"/>
  <c r="BE289"/>
  <c r="BE300"/>
  <c r="BE301"/>
  <c r="BE304"/>
  <c r="BE310"/>
  <c r="BE321"/>
  <c r="BE327"/>
  <c r="BE329"/>
  <c r="BE332"/>
  <c r="BE339"/>
  <c r="BE362"/>
  <c r="BE372"/>
  <c r="BE373"/>
  <c r="BE381"/>
  <c r="BE382"/>
  <c r="BE387"/>
  <c r="BE391"/>
  <c r="BE396"/>
  <c r="BE398"/>
  <c r="BE402"/>
  <c r="BE411"/>
  <c r="BE413"/>
  <c r="BE433"/>
  <c r="BE449"/>
  <c r="BE458"/>
  <c r="BE467"/>
  <c r="BE495"/>
  <c r="BE503"/>
  <c r="F92"/>
  <c r="J128"/>
  <c r="BE145"/>
  <c r="BE157"/>
  <c r="BE159"/>
  <c r="BE162"/>
  <c r="BE163"/>
  <c r="BE186"/>
  <c r="BE198"/>
  <c r="BE217"/>
  <c r="BE260"/>
  <c r="BE266"/>
  <c r="BE282"/>
  <c r="BE288"/>
  <c r="BE290"/>
  <c r="BE305"/>
  <c r="BE307"/>
  <c r="BE308"/>
  <c r="BE309"/>
  <c r="BE323"/>
  <c r="BE330"/>
  <c r="BE343"/>
  <c r="BE365"/>
  <c r="BE369"/>
  <c r="BE395"/>
  <c r="BE422"/>
  <c r="BE425"/>
  <c r="BE440"/>
  <c r="BE451"/>
  <c r="BE500"/>
  <c r="BE506"/>
  <c r="BE137"/>
  <c r="BE165"/>
  <c r="BE170"/>
  <c r="BE174"/>
  <c r="BE189"/>
  <c r="BE190"/>
  <c r="BE194"/>
  <c r="BE214"/>
  <c r="BE232"/>
  <c r="BE235"/>
  <c r="BE253"/>
  <c r="BE263"/>
  <c r="BE277"/>
  <c r="BE285"/>
  <c r="BE287"/>
  <c r="BE292"/>
  <c r="BE293"/>
  <c r="BE295"/>
  <c r="BE297"/>
  <c r="BE303"/>
  <c r="BE311"/>
  <c r="BE313"/>
  <c r="BE317"/>
  <c r="BE325"/>
  <c r="BE333"/>
  <c r="BE344"/>
  <c r="BE346"/>
  <c r="BE350"/>
  <c r="BE356"/>
  <c r="BE370"/>
  <c r="BE371"/>
  <c r="BE383"/>
  <c r="BE400"/>
  <c r="BE415"/>
  <c r="BE429"/>
  <c r="BE431"/>
  <c r="BE470"/>
  <c r="BE471"/>
  <c r="BE472"/>
  <c r="BE478"/>
  <c r="BE480"/>
  <c r="BE484"/>
  <c r="BE509"/>
  <c r="BE140"/>
  <c r="BE143"/>
  <c r="BE155"/>
  <c r="BE171"/>
  <c r="BE176"/>
  <c r="BE179"/>
  <c r="BE185"/>
  <c r="BE191"/>
  <c r="BE202"/>
  <c r="BE205"/>
  <c r="BE210"/>
  <c r="BE220"/>
  <c r="BE239"/>
  <c r="BE243"/>
  <c r="BE257"/>
  <c r="BE264"/>
  <c r="BE272"/>
  <c r="BE274"/>
  <c r="BE276"/>
  <c r="BE279"/>
  <c r="BE280"/>
  <c r="BE286"/>
  <c r="BE296"/>
  <c r="BE298"/>
  <c r="BE337"/>
  <c r="BE341"/>
  <c r="BE368"/>
  <c r="BE374"/>
  <c r="BE409"/>
  <c r="BE427"/>
  <c r="BE434"/>
  <c r="BE436"/>
  <c r="BE438"/>
  <c r="BE447"/>
  <c r="BE460"/>
  <c r="BE476"/>
  <c r="BE477"/>
  <c r="BE488"/>
  <c r="BE498"/>
  <c r="BE511"/>
  <c r="BE514"/>
  <c r="F34"/>
  <c i="1" r="BA95"/>
  <c i="3" r="F36"/>
  <c i="1" r="BC96"/>
  <c i="4" r="F34"/>
  <c i="1" r="BA97"/>
  <c i="5" r="F36"/>
  <c i="1" r="BC98"/>
  <c i="6" r="J34"/>
  <c i="1" r="AW99"/>
  <c i="6" r="F37"/>
  <c i="1" r="BD99"/>
  <c i="2" r="F35"/>
  <c i="1" r="BB95"/>
  <c i="3" r="F37"/>
  <c i="1" r="BD96"/>
  <c i="4" r="J34"/>
  <c i="1" r="AW97"/>
  <c i="5" r="F34"/>
  <c i="1" r="BA98"/>
  <c i="6" r="F34"/>
  <c i="1" r="BA99"/>
  <c i="6" r="F36"/>
  <c i="1" r="BC99"/>
  <c i="6" r="F35"/>
  <c i="1" r="BB99"/>
  <c i="2" r="F36"/>
  <c i="1" r="BC95"/>
  <c i="2" r="F37"/>
  <c i="1" r="BD95"/>
  <c i="3" r="F35"/>
  <c i="1" r="BB96"/>
  <c i="4" r="F35"/>
  <c i="1" r="BB97"/>
  <c i="5" r="F35"/>
  <c i="1" r="BB98"/>
  <c i="2" r="J34"/>
  <c i="1" r="AW95"/>
  <c i="3" r="J34"/>
  <c i="1" r="AW96"/>
  <c i="3" r="F34"/>
  <c i="1" r="BA96"/>
  <c i="4" r="F36"/>
  <c i="1" r="BC97"/>
  <c i="4" r="F37"/>
  <c i="1" r="BD97"/>
  <c i="5" r="J34"/>
  <c i="1" r="AW98"/>
  <c i="5" r="F37"/>
  <c i="1" r="BD98"/>
  <c i="5" l="1" r="R172"/>
  <c r="R135"/>
  <c i="4" r="P171"/>
  <c r="P134"/>
  <c i="1" r="AU97"/>
  <c i="6" r="BK127"/>
  <c r="J127"/>
  <c r="J97"/>
  <c i="2" r="T172"/>
  <c r="T134"/>
  <c i="4" r="R171"/>
  <c r="R134"/>
  <c i="3" r="T172"/>
  <c r="T134"/>
  <c i="2" r="P172"/>
  <c r="P134"/>
  <c i="1" r="AU95"/>
  <c i="4" r="T171"/>
  <c r="T134"/>
  <c i="3" r="R172"/>
  <c r="R134"/>
  <c r="P172"/>
  <c r="P134"/>
  <c i="1" r="AU96"/>
  <c i="2" r="R172"/>
  <c r="R134"/>
  <c i="5" r="T172"/>
  <c r="T135"/>
  <c r="P172"/>
  <c r="P135"/>
  <c i="1" r="AU98"/>
  <c i="3" r="BK135"/>
  <c r="J135"/>
  <c r="J97"/>
  <c i="5" r="BK172"/>
  <c r="J172"/>
  <c r="J103"/>
  <c i="2" r="BK172"/>
  <c r="J172"/>
  <c r="J103"/>
  <c i="6" r="J128"/>
  <c r="J98"/>
  <c i="3" r="BK172"/>
  <c r="J172"/>
  <c r="J103"/>
  <c i="4" r="BK135"/>
  <c r="J135"/>
  <c r="J97"/>
  <c i="5" r="BK136"/>
  <c r="J136"/>
  <c r="J97"/>
  <c i="2" r="BK135"/>
  <c r="J135"/>
  <c r="J97"/>
  <c i="4" r="BK171"/>
  <c r="J171"/>
  <c r="J103"/>
  <c i="2" r="F33"/>
  <c i="1" r="AZ95"/>
  <c i="4" r="J33"/>
  <c i="1" r="AV97"/>
  <c r="AT97"/>
  <c i="2" r="J33"/>
  <c i="1" r="AV95"/>
  <c r="AT95"/>
  <c i="5" r="F33"/>
  <c i="1" r="AZ98"/>
  <c i="6" r="F33"/>
  <c i="1" r="AZ99"/>
  <c i="6" r="J33"/>
  <c i="1" r="AV99"/>
  <c r="AT99"/>
  <c i="3" r="J33"/>
  <c i="1" r="AV96"/>
  <c r="AT96"/>
  <c i="5" r="J33"/>
  <c i="1" r="AV98"/>
  <c r="AT98"/>
  <c r="BA94"/>
  <c r="W30"/>
  <c r="BD94"/>
  <c r="W33"/>
  <c r="BC94"/>
  <c r="W32"/>
  <c i="3" r="F33"/>
  <c i="1" r="AZ96"/>
  <c i="4" r="F33"/>
  <c i="1" r="AZ97"/>
  <c r="BB94"/>
  <c r="W31"/>
  <c i="2" l="1" r="BK134"/>
  <c r="J134"/>
  <c i="5" r="BK135"/>
  <c r="J135"/>
  <c r="J96"/>
  <c i="6" r="BK126"/>
  <c r="J126"/>
  <c r="J96"/>
  <c i="3" r="BK134"/>
  <c r="J134"/>
  <c r="J96"/>
  <c i="4" r="BK134"/>
  <c r="J134"/>
  <c r="J96"/>
  <c i="1" r="AU94"/>
  <c i="2" r="J30"/>
  <c i="1" r="AG95"/>
  <c r="AZ94"/>
  <c r="W29"/>
  <c r="AW94"/>
  <c r="AK30"/>
  <c r="AY94"/>
  <c r="AX94"/>
  <c i="2" l="1" r="J39"/>
  <c r="J96"/>
  <c i="1" r="AN95"/>
  <c i="6" r="J30"/>
  <c i="1" r="AG99"/>
  <c i="4" r="J30"/>
  <c i="1" r="AG97"/>
  <c i="3" r="J30"/>
  <c i="1" r="AG96"/>
  <c i="5" r="J30"/>
  <c i="1" r="AG98"/>
  <c r="AV94"/>
  <c r="AK29"/>
  <c i="6" l="1" r="J39"/>
  <c i="3" r="J39"/>
  <c i="4" r="J39"/>
  <c i="5" r="J39"/>
  <c i="1" r="AN97"/>
  <c r="AN99"/>
  <c r="AN96"/>
  <c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<sst xmlns="http://schemas.openxmlformats.org/spreadsheetml/2006/main">
  <si>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</si>
  <si>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</si>
  <si>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</si>
  <si>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</si>
  <si>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{d516a2fc-e8ff-4124-be48-a233e9d37615}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</si>
  <si>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</si>
  <si>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</si>
  <si>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</si>
  <si>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</si>
  <si>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</si>
  <si>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</si>
  <si>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</si>
  <si>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</si>
  <si>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</si>
  <si>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</si>
  <si>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Gebas4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</si>
  <si>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</si>
  <si>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</si>
  <si>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soc. zázemí UHK, FIM - 3.n.p.</t>
  </si>
  <si>
    <t>KSO:</t>
  </si>
  <si>
    <t>CC-CZ:</t>
  </si>
  <si>
    <t>Místo:</t>
  </si>
  <si>
    <t>Hradec Králové</t>
  </si>
  <si>
    <t>Datum:</t>
  </si>
  <si>
    <t>10. 6. 2023</t>
  </si>
  <si>
    <t>Zadavatel:</t>
  </si>
  <si>
    <t>IČ:</t>
  </si>
  <si>
    <t>UHK- Hradecká 1249/6, 500 03 Hradec Králové</t>
  </si>
  <si>
    <t>DIČ:</t>
  </si>
  <si>
    <t>Uchazeč:</t>
  </si>
  <si>
    <t>Vyplň údaj</t>
  </si>
  <si>
    <t>Projektant:</t>
  </si>
  <si>
    <t>Gebas atelier architects, Hradec Králové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</si>
  <si>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</si>
  <si>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</si>
  <si>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</si>
  <si>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</si>
  <si>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</si>
  <si>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</si>
  <si>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</si>
  <si>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</si>
  <si>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</si>
  <si>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</si>
  <si>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</si>
  <si>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</si>
  <si>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</si>
  <si>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</si>
  <si>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</si>
  <si>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</si>
  <si>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</si>
  <si>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</si>
  <si>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</si>
  <si>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</si>
  <si>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</si>
  <si>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</si>
  <si>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</si>
  <si>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</si>
  <si>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</si>
  <si>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</si>
  <si>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</si>
  <si>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</si>
  <si>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</si>
  <si>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</si>
  <si>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</si>
  <si>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</si>
  <si>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</si>
  <si>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</si>
  <si>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</si>
  <si>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</si>
  <si>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</si>
  <si>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</si>
  <si>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</si>
  <si>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</si>
  <si>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</si>
  <si>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</si>
  <si>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</si>
  <si>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</si>
  <si>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</si>
  <si>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</si>
  <si>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</si>
  <si>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</si>
  <si>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</si>
  <si>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</t>
  </si>
  <si>
    <t>Kompletní modernizace sociálního zázemí m.č. 101-105</t>
  </si>
  <si>
    <t>STA</t>
  </si>
  <si>
    <t>{f9d87ceb-d778-416e-8a92-0a07ce8c5200}</t>
  </si>
  <si>
    <t>2</t>
  </si>
  <si>
    <t>12</t>
  </si>
  <si>
    <t>Kompletní modernizace sociálního zázemí m.č. 201-205</t>
  </si>
  <si>
    <t>{a397f924-d0e0-4432-9783-eae2237f67df}</t>
  </si>
  <si>
    <t>13</t>
  </si>
  <si>
    <t>Kompletní modernizace sociálního zázemí m.č. 301-302</t>
  </si>
  <si>
    <t>{7ac4f24a-9ebb-4e61-ae07-c1f0ae0b4cdb}</t>
  </si>
  <si>
    <t>14</t>
  </si>
  <si>
    <t>Kompletní modernizace sociálního zázemí m.č. 401-402</t>
  </si>
  <si>
    <t>{9ab917a9-3aff-4032-b21c-4a6c453d2bf3}</t>
  </si>
  <si>
    <t>Vedlejší náklady</t>
  </si>
  <si>
    <t>{d9b1dd0d-6120-4cb0-be2f-52fddeb26cbe}</t>
  </si>
  <si>
    <t>fig11</t>
  </si>
  <si>
    <t>keramický obklad stěn do 6 ks/m2</t>
  </si>
  <si>
    <t>20,059</t>
  </si>
  <si>
    <t>fig12</t>
  </si>
  <si>
    <t>66,019</t>
  </si>
  <si>
    <t>KRYCÍ LIST SOUPISU PRACÍ</t>
  </si>
  <si>
    <t>fig13</t>
  </si>
  <si>
    <t>keramická dlažba do 6 ks/m2</t>
  </si>
  <si>
    <t>17,134</t>
  </si>
  <si>
    <t>fig14</t>
  </si>
  <si>
    <t>přechod mezi podlahou a stěnou</t>
  </si>
  <si>
    <t>37,03</t>
  </si>
  <si>
    <t>fig16</t>
  </si>
  <si>
    <t>lepení polepů na sanitární příčky a dveře</t>
  </si>
  <si>
    <t>26,496</t>
  </si>
  <si>
    <t>Objekt:</t>
  </si>
  <si>
    <t>11 - Kompletní modernizace sociálního zázemí m.č. 101-105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</si>
  <si>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</si>
  <si>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</si>
  <si>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</si>
  <si>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</si>
  <si>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</si>
  <si>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</si>
  <si>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</si>
  <si>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</si>
  <si>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</si>
  <si>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</si>
  <si>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</si>
  <si>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</si>
  <si>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</si>
  <si>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</si>
  <si>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</si>
  <si>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</si>
  <si>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</si>
  <si>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</si>
  <si>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</si>
  <si>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</si>
  <si>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</si>
  <si>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</si>
  <si>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</si>
  <si>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</si>
  <si>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</si>
  <si>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</si>
  <si>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</si>
  <si>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</si>
  <si>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</si>
  <si>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</si>
  <si>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</si>
  <si>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</si>
  <si>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</si>
  <si>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</si>
  <si>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</si>
  <si>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</si>
  <si>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</si>
  <si>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</si>
  <si>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</si>
  <si>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</si>
  <si>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</si>
  <si>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</si>
  <si>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340271031</t>
  </si>
  <si>
    <t>Zazdívka otvorů v příčkách nebo stěnách pl přes 0,25 do 1 m2 tvárnicemi pórobetonovými tl 125 mm</t>
  </si>
  <si>
    <t>m2</t>
  </si>
  <si>
    <t>CS ÚRS 2022 02</t>
  </si>
  <si>
    <t>4</t>
  </si>
  <si>
    <t>890034325</t>
  </si>
  <si>
    <t>VV</t>
  </si>
  <si>
    <t xml:space="preserve">1,0*4               "obezdívka WC"</t>
  </si>
  <si>
    <t>6</t>
  </si>
  <si>
    <t>Úpravy povrchů, podlahy a osazování výplní</t>
  </si>
  <si>
    <t>632451101</t>
  </si>
  <si>
    <t>Cementový samonivelační potěr ze suchých směsí tl přes 2 do 5 mm</t>
  </si>
  <si>
    <t>-128559266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</si>
  <si>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</si>
  <si>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</si>
  <si>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</si>
  <si>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</si>
  <si>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</si>
  <si>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</si>
  <si>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8</t>
  </si>
  <si>
    <t>5</t>
  </si>
  <si>
    <t>965046111</t>
  </si>
  <si>
    <t>Broušení stávajících betonových podlah úběr do 3 mm</t>
  </si>
  <si>
    <t>-1239038738</t>
  </si>
  <si>
    <t>965081223</t>
  </si>
  <si>
    <t>Bourání podlah z dlaždic keramických nebo xylolitových tl přes 10 mm plochy přes 1 m2</t>
  </si>
  <si>
    <t>-30139788</t>
  </si>
  <si>
    <t>7</t>
  </si>
  <si>
    <t>968062455</t>
  </si>
  <si>
    <t>Vybourání dřevěných dveřních zárubní pl do 2 m2</t>
  </si>
  <si>
    <t>0,7*2,0*4</t>
  </si>
  <si>
    <t>0,9*2,0*1</t>
  </si>
  <si>
    <t>Mezisoučet</t>
  </si>
  <si>
    <t>971033531</t>
  </si>
  <si>
    <t>Vybourání otvorů ve zdivu cihelném pl do 1 m2 na MVC nebo MV tl do 150 mm</t>
  </si>
  <si>
    <t>448675358</t>
  </si>
  <si>
    <t xml:space="preserve">1,0*4               "obezdívka WC "</t>
  </si>
  <si>
    <t>978035117</t>
  </si>
  <si>
    <t>Odstranění tenkovrstvé omítky tl do 2 mm obroušením v rozsahu přes 50 do 100 %</t>
  </si>
  <si>
    <t>749778923</t>
  </si>
  <si>
    <t>fig11+fig12</t>
  </si>
  <si>
    <t>10</t>
  </si>
  <si>
    <t>978059541</t>
  </si>
  <si>
    <t>Odsekání a odebrání obkladů stěn z vnitřních obkládaček plochy přes 1 m2</t>
  </si>
  <si>
    <t>16</t>
  </si>
  <si>
    <t>997</t>
  </si>
  <si>
    <t>Přesun sutě</t>
  </si>
  <si>
    <t>997013212</t>
  </si>
  <si>
    <t>Vnitrostaveništní doprava suti a vybouraných hmot pro budovy v přes 6 do 9 m ručně</t>
  </si>
  <si>
    <t>t</t>
  </si>
  <si>
    <t>18</t>
  </si>
  <si>
    <t>997013219</t>
  </si>
  <si>
    <t>Příplatek k vnitrostaveništní dopravě suti a vybouraných hmot za zvětšenou dopravu suti ZKD 10 m</t>
  </si>
  <si>
    <t>20</t>
  </si>
  <si>
    <t>10,263*5 'Přepočtené koeficientem množství</t>
  </si>
  <si>
    <t>997013501</t>
  </si>
  <si>
    <t>Odvoz suti a vybouraných hmot na skládku nebo meziskládku do 1 km se složením</t>
  </si>
  <si>
    <t>22</t>
  </si>
  <si>
    <t>997013509</t>
  </si>
  <si>
    <t>Příplatek k odvozu suti a vybouraných hmot na skládku ZKD 1 km přes 1 km</t>
  </si>
  <si>
    <t>24</t>
  </si>
  <si>
    <t>10,263*19 'Přepočtené koeficientem množství</t>
  </si>
  <si>
    <t>997013631</t>
  </si>
  <si>
    <t>Poplatek za uložení na skládce (skládkovné) stavebního odpadu směsného kód odpadu 17 09 04</t>
  </si>
  <si>
    <t>26</t>
  </si>
  <si>
    <t>998</t>
  </si>
  <si>
    <t>Přesun hmot</t>
  </si>
  <si>
    <t>998018002</t>
  </si>
  <si>
    <t>Přesun hmot ruční pro budovy v přes 6 do 12 m</t>
  </si>
  <si>
    <t>28</t>
  </si>
  <si>
    <t>17</t>
  </si>
  <si>
    <t>998018011</t>
  </si>
  <si>
    <t>Příplatek k ručnímu přesunu hmot pro budovy za zvětšený přesun ZKD 100 m</t>
  </si>
  <si>
    <t>30</t>
  </si>
  <si>
    <t>PSV</t>
  </si>
  <si>
    <t>Práce a dodávky PSV</t>
  </si>
  <si>
    <t>722</t>
  </si>
  <si>
    <t>Zdravotechnika - vnitřní vodovod</t>
  </si>
  <si>
    <t>722220862</t>
  </si>
  <si>
    <t>Demontáž armatur závitových se dvěma závity G přes 3/4 do 5/4</t>
  </si>
  <si>
    <t>kus</t>
  </si>
  <si>
    <t>-1317354924</t>
  </si>
  <si>
    <t xml:space="preserve">3                                       "staré ventily"</t>
  </si>
  <si>
    <t>19</t>
  </si>
  <si>
    <t>722230103</t>
  </si>
  <si>
    <t>Ventil přímý G 1" se dvěma závity</t>
  </si>
  <si>
    <t>-1786777734</t>
  </si>
  <si>
    <t xml:space="preserve">3                                       "nové ventily"</t>
  </si>
  <si>
    <t>725</t>
  </si>
  <si>
    <t>Zdravotechnika - zařizovací předměty</t>
  </si>
  <si>
    <t>725110811</t>
  </si>
  <si>
    <t>Demontáž klozetů splachovací s nádrží</t>
  </si>
  <si>
    <t>soubor</t>
  </si>
  <si>
    <t>44</t>
  </si>
  <si>
    <t>725112022</t>
  </si>
  <si>
    <t>Klozet keramický závěsný na nosné stěny s hlubokým splachováním odpad vodorovný</t>
  </si>
  <si>
    <t>46</t>
  </si>
  <si>
    <t xml:space="preserve">1                                        "101" </t>
  </si>
  <si>
    <t xml:space="preserve">1                                        "103"</t>
  </si>
  <si>
    <t xml:space="preserve">2                                         "105"</t>
  </si>
  <si>
    <t>M</t>
  </si>
  <si>
    <t>552818001</t>
  </si>
  <si>
    <t>tlačítko pro ovládání WC zepředu dvě vody černé 246x164mm</t>
  </si>
  <si>
    <t>32</t>
  </si>
  <si>
    <t>50</t>
  </si>
  <si>
    <t>23</t>
  </si>
  <si>
    <t>725121525</t>
  </si>
  <si>
    <t>Pisoárový záchodek automatický s radarovým senzorem</t>
  </si>
  <si>
    <t>235577741</t>
  </si>
  <si>
    <t xml:space="preserve">1                                                 "103"</t>
  </si>
  <si>
    <t>725122813</t>
  </si>
  <si>
    <t>Demontáž pisoárových stání s nádrží a jedním záchodkem</t>
  </si>
  <si>
    <t>1239115777</t>
  </si>
  <si>
    <t>25</t>
  </si>
  <si>
    <t>725210821</t>
  </si>
  <si>
    <t>Demontáž umyvadel bez výtokových armatur</t>
  </si>
  <si>
    <t>58</t>
  </si>
  <si>
    <t>725211681</t>
  </si>
  <si>
    <t>Umyvadlo keramické bílé zdravotní šířky 640 mm připevněné na stěnu šrouby</t>
  </si>
  <si>
    <t>2069988212</t>
  </si>
  <si>
    <t xml:space="preserve">1                                             "101"</t>
  </si>
  <si>
    <t>27</t>
  </si>
  <si>
    <t>7252131112</t>
  </si>
  <si>
    <t xml:space="preserve">Jednoumyvadlo polymermramorové připevněné na stěnu šrouby </t>
  </si>
  <si>
    <t>-1282195577</t>
  </si>
  <si>
    <t xml:space="preserve">1                                             "102"</t>
  </si>
  <si>
    <t xml:space="preserve">1                                             "104"</t>
  </si>
  <si>
    <t>7252915111</t>
  </si>
  <si>
    <t xml:space="preserve">Doplňky zařízení koupelen a záchodů dávkovač tekutého mýdla </t>
  </si>
  <si>
    <t>17781634</t>
  </si>
  <si>
    <t xml:space="preserve">1                                           "102"</t>
  </si>
  <si>
    <t xml:space="preserve">1                                           "104"</t>
  </si>
  <si>
    <t>29</t>
  </si>
  <si>
    <t>7252915112</t>
  </si>
  <si>
    <t xml:space="preserve">Doplňky zařízení koupelen a záchodů nerezové dávkovač tekutého mýdla </t>
  </si>
  <si>
    <t>1869256751</t>
  </si>
  <si>
    <t xml:space="preserve">1                                      "101"</t>
  </si>
  <si>
    <t>7252915113</t>
  </si>
  <si>
    <t xml:space="preserve">Doplňky zařízení koupelen a záchodů  dávkovač desinfekce</t>
  </si>
  <si>
    <t>450130591</t>
  </si>
  <si>
    <t xml:space="preserve">1                                            "101"</t>
  </si>
  <si>
    <t>31</t>
  </si>
  <si>
    <t>725291531</t>
  </si>
  <si>
    <t>Doplňky zařízení koupelen a záchodů plastové zásobník papírových ručníků</t>
  </si>
  <si>
    <t>790384985</t>
  </si>
  <si>
    <t>7252917061</t>
  </si>
  <si>
    <t>Doplňky zařízení koupelen a záchodů nerezové madlo rovné dl 800 mm</t>
  </si>
  <si>
    <t>1533689003</t>
  </si>
  <si>
    <t xml:space="preserve">2                                      "101"</t>
  </si>
  <si>
    <t>33</t>
  </si>
  <si>
    <t>7252917221</t>
  </si>
  <si>
    <t>Doplňky zařízení koupelen a záchodů nerezové madlo krakorcové sklopné dl 834 mm</t>
  </si>
  <si>
    <t>88</t>
  </si>
  <si>
    <t>34</t>
  </si>
  <si>
    <t>725291621</t>
  </si>
  <si>
    <t>Doplňky zařízení koupelen a záchodů nerezové zásobník toaletních papírů</t>
  </si>
  <si>
    <t>72</t>
  </si>
  <si>
    <t>35</t>
  </si>
  <si>
    <t>725291631</t>
  </si>
  <si>
    <t>Doplňky zařízení koupelen a záchodů nerezové zásobník papírových ručníků</t>
  </si>
  <si>
    <t>74</t>
  </si>
  <si>
    <t xml:space="preserve">1                                         "101"</t>
  </si>
  <si>
    <t>36</t>
  </si>
  <si>
    <t>554310621</t>
  </si>
  <si>
    <t>osušovač rukou elektrický bílý</t>
  </si>
  <si>
    <t>-773278706</t>
  </si>
  <si>
    <t>37</t>
  </si>
  <si>
    <t>554310821</t>
  </si>
  <si>
    <t>koš odpadkový nerezový 25 l</t>
  </si>
  <si>
    <t>1368574086</t>
  </si>
  <si>
    <t xml:space="preserve">1                                          "101"</t>
  </si>
  <si>
    <t>38</t>
  </si>
  <si>
    <t>554310822</t>
  </si>
  <si>
    <t>koš odpadkový kulatý bílý</t>
  </si>
  <si>
    <t>-1878554791</t>
  </si>
  <si>
    <t xml:space="preserve">1                                          "102"</t>
  </si>
  <si>
    <t>39</t>
  </si>
  <si>
    <t>554310791</t>
  </si>
  <si>
    <t>koš odpadkový nerezový na samostatná WC</t>
  </si>
  <si>
    <t>657275386</t>
  </si>
  <si>
    <t xml:space="preserve">1                                               "103"</t>
  </si>
  <si>
    <t xml:space="preserve">2                                               "105"</t>
  </si>
  <si>
    <t>40</t>
  </si>
  <si>
    <t>554310831</t>
  </si>
  <si>
    <t>WC štětka nerez</t>
  </si>
  <si>
    <t>-1148476384</t>
  </si>
  <si>
    <t xml:space="preserve">1                                         "103"</t>
  </si>
  <si>
    <t xml:space="preserve">2                                        "105" </t>
  </si>
  <si>
    <t>41</t>
  </si>
  <si>
    <t>549160021</t>
  </si>
  <si>
    <t>háček na zeď nerezový</t>
  </si>
  <si>
    <t>-1819624433</t>
  </si>
  <si>
    <t>42</t>
  </si>
  <si>
    <t>725829131</t>
  </si>
  <si>
    <t>Montáž baterie umyvadlové stojánkové G 1/2" ostatní typ</t>
  </si>
  <si>
    <t>277264833</t>
  </si>
  <si>
    <t xml:space="preserve">1*2                                        "jednoumývadla - 102,104"</t>
  </si>
  <si>
    <t xml:space="preserve">1                                         "umývadla invalidé - 101"</t>
  </si>
  <si>
    <t>43</t>
  </si>
  <si>
    <t>551440041</t>
  </si>
  <si>
    <t>baterie umyvadlová stojánková páková s pevným ramenem</t>
  </si>
  <si>
    <t>-1479567680</t>
  </si>
  <si>
    <t>551440042</t>
  </si>
  <si>
    <t>baterie umyvadlová stojánková páková s otočným ramenem</t>
  </si>
  <si>
    <t>998501112</t>
  </si>
  <si>
    <t>45</t>
  </si>
  <si>
    <t>998725102</t>
  </si>
  <si>
    <t>Přesun hmot tonážní pro zařizovací předměty v objektech v přes 6 do 12 m</t>
  </si>
  <si>
    <t>102</t>
  </si>
  <si>
    <t>998725181</t>
  </si>
  <si>
    <t>Příplatek k přesunu hmot tonážní 725 prováděný bez použití mechanizace</t>
  </si>
  <si>
    <t>104</t>
  </si>
  <si>
    <t>726</t>
  </si>
  <si>
    <t>Zdravotechnika - předstěnové instalace</t>
  </si>
  <si>
    <t>47</t>
  </si>
  <si>
    <t>726111031</t>
  </si>
  <si>
    <t>Instalační předstěna - klozet s ovládáním zepředu v 1080 mm závěsný do masivní zděné kce</t>
  </si>
  <si>
    <t>-1498960465</t>
  </si>
  <si>
    <t>48</t>
  </si>
  <si>
    <t>998726112</t>
  </si>
  <si>
    <t>Přesun hmot tonážní pro instalační prefabrikáty v objektech v přes 6 do 12 m</t>
  </si>
  <si>
    <t>-1515083042</t>
  </si>
  <si>
    <t>49</t>
  </si>
  <si>
    <t>998726181</t>
  </si>
  <si>
    <t>Příplatek k přesunu hmot tonážní 726 prováděný bez použití mechanizace</t>
  </si>
  <si>
    <t>-83286195</t>
  </si>
  <si>
    <t>741</t>
  </si>
  <si>
    <t>Elektroinstalace - silnoproud</t>
  </si>
  <si>
    <t>741110041</t>
  </si>
  <si>
    <t>Montáž trubka plastová ohebná D přes 11 do 23 mm uložená pevně</t>
  </si>
  <si>
    <t>m</t>
  </si>
  <si>
    <t>1870668783</t>
  </si>
  <si>
    <t>15,0</t>
  </si>
  <si>
    <t>51</t>
  </si>
  <si>
    <t>34571062</t>
  </si>
  <si>
    <t>trubka elektroinstalační ohebná z PVC (ČSN) 2316</t>
  </si>
  <si>
    <t>774141276</t>
  </si>
  <si>
    <t>52</t>
  </si>
  <si>
    <t>741112001</t>
  </si>
  <si>
    <t>Montáž krabice zapuštěná plastová kruhová</t>
  </si>
  <si>
    <t>-1980106531</t>
  </si>
  <si>
    <t>53</t>
  </si>
  <si>
    <t>34571457</t>
  </si>
  <si>
    <t>krabice pod omítku PVC odbočná kruhová D 70mm s víčkem</t>
  </si>
  <si>
    <t>-77212436</t>
  </si>
  <si>
    <t>54</t>
  </si>
  <si>
    <t>452390727</t>
  </si>
  <si>
    <t>55</t>
  </si>
  <si>
    <t>34571458</t>
  </si>
  <si>
    <t>krabice pod omítku PVC odbočná kruhová D 100mm s víčkem</t>
  </si>
  <si>
    <t>1201394130</t>
  </si>
  <si>
    <t>56</t>
  </si>
  <si>
    <t>741112011</t>
  </si>
  <si>
    <t>Montáž krabice nástěnná plastová kruhová</t>
  </si>
  <si>
    <t>329845787</t>
  </si>
  <si>
    <t>57</t>
  </si>
  <si>
    <t>34571471</t>
  </si>
  <si>
    <t>krabice do dutých stěn PVC odbočná kruhová D 100mm s víčkem</t>
  </si>
  <si>
    <t>-1050216496</t>
  </si>
  <si>
    <t>741122015</t>
  </si>
  <si>
    <t>Montáž kabel Cu bez ukončení uložený pod omítku plný kulatý 3x1,5 mm2 (např. CYKY)</t>
  </si>
  <si>
    <t>2069638434</t>
  </si>
  <si>
    <t>59</t>
  </si>
  <si>
    <t>34111030</t>
  </si>
  <si>
    <t>kabel instalační jádro Cu plné izolace PVC plášť PVC 450/750V (CYKY) 3x1,5mm2</t>
  </si>
  <si>
    <t>-1466564550</t>
  </si>
  <si>
    <t>60</t>
  </si>
  <si>
    <t>741122016</t>
  </si>
  <si>
    <t>Montáž kabel Cu bez ukončení uložený pod omítku plný kulatý 3x2,5 až 6 mm2 (např. CYKY)</t>
  </si>
  <si>
    <t>1327849555</t>
  </si>
  <si>
    <t>61</t>
  </si>
  <si>
    <t>34111036</t>
  </si>
  <si>
    <t>kabel instalační jádro Cu plné izolace PVC plášť PVC 450/750V (CYKY) 3x2,5mm2</t>
  </si>
  <si>
    <t>2012657286</t>
  </si>
  <si>
    <t>62</t>
  </si>
  <si>
    <t>7413502111</t>
  </si>
  <si>
    <t>Montáž transformátoru pro pisoár</t>
  </si>
  <si>
    <t>-947669844</t>
  </si>
  <si>
    <t>63</t>
  </si>
  <si>
    <t>374221011</t>
  </si>
  <si>
    <t xml:space="preserve">transformátor pro pisoár  240V/24V</t>
  </si>
  <si>
    <t>1294081596</t>
  </si>
  <si>
    <t>64</t>
  </si>
  <si>
    <t>741372052</t>
  </si>
  <si>
    <t>Montáž svítidlo LED interiérové přisazené stropní reflektorové se samostatným nebo integrovaným pohybovým čidlem se zapojením vodičů</t>
  </si>
  <si>
    <t>-1461478222</t>
  </si>
  <si>
    <t>65</t>
  </si>
  <si>
    <t>34835004</t>
  </si>
  <si>
    <t>LED reflektor nástěnný do 20W s integ. čidlem</t>
  </si>
  <si>
    <t>626572716</t>
  </si>
  <si>
    <t>66</t>
  </si>
  <si>
    <t>7413721021</t>
  </si>
  <si>
    <t>Montáž svítidlo LED interiérové vestavné stropní páskové se zapojením vodičů včetně napaječe</t>
  </si>
  <si>
    <t>505213987</t>
  </si>
  <si>
    <t>67</t>
  </si>
  <si>
    <t>347740131</t>
  </si>
  <si>
    <t>LED pásek 12V 10-20W/m včetně napaječe</t>
  </si>
  <si>
    <t>792980743</t>
  </si>
  <si>
    <t>68</t>
  </si>
  <si>
    <t>741372112</t>
  </si>
  <si>
    <t>Montáž svítidlo LED interiérové vestavné panelové hranaté nebo kruhové přes 0,09 do 0,36 m2 se zapojením vodičů</t>
  </si>
  <si>
    <t>-191936523</t>
  </si>
  <si>
    <t>69</t>
  </si>
  <si>
    <t>34825011</t>
  </si>
  <si>
    <t>svítidlo vestavné stropní panelové čtvercové/obdélníkové 0,09-0,36m2 2200-5000lm</t>
  </si>
  <si>
    <t>1290506594</t>
  </si>
  <si>
    <t>70</t>
  </si>
  <si>
    <t>7413760111</t>
  </si>
  <si>
    <t>Montáž nouzového svítidla</t>
  </si>
  <si>
    <t>-1042946623</t>
  </si>
  <si>
    <t>71</t>
  </si>
  <si>
    <t>348350131</t>
  </si>
  <si>
    <t xml:space="preserve">svítidlo LED nouzové </t>
  </si>
  <si>
    <t>-2131168175</t>
  </si>
  <si>
    <t>998741102</t>
  </si>
  <si>
    <t>Přesun hmot tonážní pro silnoproud v objektech v přes 6 do 12 m</t>
  </si>
  <si>
    <t>1339860349</t>
  </si>
  <si>
    <t>73</t>
  </si>
  <si>
    <t>998741181</t>
  </si>
  <si>
    <t>Příplatek k přesunu hmot tonážní 741 prováděný bez použití mechanizace</t>
  </si>
  <si>
    <t>314741538</t>
  </si>
  <si>
    <t>751</t>
  </si>
  <si>
    <t>Vzduchotechnika</t>
  </si>
  <si>
    <t>751322011</t>
  </si>
  <si>
    <t>Montáž talířového ventilátoru D do 100 mm</t>
  </si>
  <si>
    <t>106</t>
  </si>
  <si>
    <t>75</t>
  </si>
  <si>
    <t>42972201</t>
  </si>
  <si>
    <t>talířový ventil pro přívod a odvod vzduchu plastový D 100mm</t>
  </si>
  <si>
    <t>108</t>
  </si>
  <si>
    <t>76</t>
  </si>
  <si>
    <t>751322811</t>
  </si>
  <si>
    <t>Demontáž talířového ventilu D do 200 mm</t>
  </si>
  <si>
    <t>110</t>
  </si>
  <si>
    <t>77</t>
  </si>
  <si>
    <t>998751101</t>
  </si>
  <si>
    <t>Přesun hmot tonážní pro vzduchotechniku v objektech výšky do 12 m</t>
  </si>
  <si>
    <t>112</t>
  </si>
  <si>
    <t>78</t>
  </si>
  <si>
    <t>998751181</t>
  </si>
  <si>
    <t>Příplatek k přesunu hmot tonážní 751 prováděný bez použití mechanizace pro jakoukoliv výšku objektu</t>
  </si>
  <si>
    <t>114</t>
  </si>
  <si>
    <t>763</t>
  </si>
  <si>
    <t>Konstrukce suché výstavby</t>
  </si>
  <si>
    <t>79</t>
  </si>
  <si>
    <t>763111311</t>
  </si>
  <si>
    <t>SDK příčka tl 75 mm profil CW+UW 50 desky 1xA 12,5 s izolací EI 30 Rw do 45 dB</t>
  </si>
  <si>
    <t>-516360912</t>
  </si>
  <si>
    <t xml:space="preserve">(1,0+2,0+1,0)*2,6                   "101 - WC invalidé"</t>
  </si>
  <si>
    <t xml:space="preserve">(1,0+4,0+1,0)*2,6               "102,103,104,105 - WC muži a ženy zam"</t>
  </si>
  <si>
    <t xml:space="preserve">Mezisoučet                           "provizorní stěny proti prašnosti"</t>
  </si>
  <si>
    <t>80</t>
  </si>
  <si>
    <t>763111811</t>
  </si>
  <si>
    <t>Demontáž SDK příčky s jednoduchou ocelovou nosnou konstrukcí opláštění jednoduché</t>
  </si>
  <si>
    <t>2137098100</t>
  </si>
  <si>
    <t>81</t>
  </si>
  <si>
    <t>763135811</t>
  </si>
  <si>
    <t>Demontáž podhledu sádrokartonového kazetového na roštu viditelném</t>
  </si>
  <si>
    <t>116</t>
  </si>
  <si>
    <t>82</t>
  </si>
  <si>
    <t>763171811</t>
  </si>
  <si>
    <t>Demontáž revizních klapek/dvířek SDK kcí vel. do 1 m2 pro příčky/předsazené stěny</t>
  </si>
  <si>
    <t>1976283666</t>
  </si>
  <si>
    <t xml:space="preserve">1                                        "přístup k ZTI"</t>
  </si>
  <si>
    <t>83</t>
  </si>
  <si>
    <t>763171821</t>
  </si>
  <si>
    <t>Demontáž revizních klapek/dvířek SDK kcí vel. do 1 m2 pro podhledy</t>
  </si>
  <si>
    <t>-796276079</t>
  </si>
  <si>
    <t>84</t>
  </si>
  <si>
    <t>763172412</t>
  </si>
  <si>
    <t>Montáž dvířek revizních protipožárních SDK kcí vel. 300 x 300 mm pro příčky a předsazené stěny</t>
  </si>
  <si>
    <t>1821079271</t>
  </si>
  <si>
    <t>85</t>
  </si>
  <si>
    <t>59030760</t>
  </si>
  <si>
    <t xml:space="preserve">dvířka revizní protipožární pro stěny a podhledy EI 60  300x300 mm</t>
  </si>
  <si>
    <t>151453713</t>
  </si>
  <si>
    <t>86</t>
  </si>
  <si>
    <t>763172452</t>
  </si>
  <si>
    <t>Montáž dvířek revizních protipožárních SDK kcí vel. 300 x 300 mm pro podhledy</t>
  </si>
  <si>
    <t>-2038307716</t>
  </si>
  <si>
    <t>87</t>
  </si>
  <si>
    <t>1815631123</t>
  </si>
  <si>
    <t>763411116</t>
  </si>
  <si>
    <t>Sanitární příčky do mokrého prostředí, kompaktní desky tl 13 mm</t>
  </si>
  <si>
    <t>124</t>
  </si>
  <si>
    <t xml:space="preserve">(1,25+0,91)*2,0-0,7*2,0                                      "103"</t>
  </si>
  <si>
    <t xml:space="preserve">(1,26+1,804)*2,0-0,7*2,0*2                                  "105"</t>
  </si>
  <si>
    <t>89</t>
  </si>
  <si>
    <t>763411126</t>
  </si>
  <si>
    <t>Dveře sanitárních příček, kompaktní desky tl 13 mm, š do 800 mm, v do 2000 mm</t>
  </si>
  <si>
    <t>126</t>
  </si>
  <si>
    <t>90</t>
  </si>
  <si>
    <t>763431001</t>
  </si>
  <si>
    <t>Montáž minerálního podhledu s vyjímatelnými panely vel. do 0,36 m2 na zavěšený viditelný rošt</t>
  </si>
  <si>
    <t>130</t>
  </si>
  <si>
    <t>91</t>
  </si>
  <si>
    <t>59036500</t>
  </si>
  <si>
    <t>deska podhledová minerální rovná bílá jemně texturovaná bez perforace 15x600x600mm</t>
  </si>
  <si>
    <t>132</t>
  </si>
  <si>
    <t>fig13*1,05</t>
  </si>
  <si>
    <t>92</t>
  </si>
  <si>
    <t>998763302</t>
  </si>
  <si>
    <t>Přesun hmot tonážní pro sádrokartonové konstrukce v objektech v přes 6 do 12 m</t>
  </si>
  <si>
    <t>134</t>
  </si>
  <si>
    <t>93</t>
  </si>
  <si>
    <t>998763381</t>
  </si>
  <si>
    <t>Příplatek k přesunu hmot tonážní 763 SDK prováděný bez použití mechanizace</t>
  </si>
  <si>
    <t>136</t>
  </si>
  <si>
    <t>766</t>
  </si>
  <si>
    <t>Konstrukce truhlářské</t>
  </si>
  <si>
    <t>94</t>
  </si>
  <si>
    <t>766111820</t>
  </si>
  <si>
    <t>Demontáž truhlářských stěn dřevěných plných</t>
  </si>
  <si>
    <t>138</t>
  </si>
  <si>
    <t xml:space="preserve">(1,25+0,91)*2,0                                   "103"</t>
  </si>
  <si>
    <t xml:space="preserve">(1,26+1,804)*2,0                                  "105"</t>
  </si>
  <si>
    <t>95</t>
  </si>
  <si>
    <t>766660171</t>
  </si>
  <si>
    <t>Montáž dveřních křídel otvíravých jednokřídlových š do 0,8 m do obložkové zárubně</t>
  </si>
  <si>
    <t>140</t>
  </si>
  <si>
    <t xml:space="preserve">1                                            "102"</t>
  </si>
  <si>
    <t xml:space="preserve">1                                            "103"</t>
  </si>
  <si>
    <t xml:space="preserve">1                                            "104"</t>
  </si>
  <si>
    <t xml:space="preserve">1                                            "105"</t>
  </si>
  <si>
    <t>96</t>
  </si>
  <si>
    <t>61162073</t>
  </si>
  <si>
    <t>dveře jednokřídlé voštinové povrch laminátový plné 700x1970-2100mm</t>
  </si>
  <si>
    <t>142</t>
  </si>
  <si>
    <t>97</t>
  </si>
  <si>
    <t>766660172</t>
  </si>
  <si>
    <t>Montáž dveřních křídel otvíravých jednokřídlových š přes 0,8 m do obložkové zárubně</t>
  </si>
  <si>
    <t>-609917117</t>
  </si>
  <si>
    <t>98</t>
  </si>
  <si>
    <t>61162075</t>
  </si>
  <si>
    <t>dveře jednokřídlé voštinové povrch laminátový plné 900x1970-2100mm</t>
  </si>
  <si>
    <t>-1564744474</t>
  </si>
  <si>
    <t>99</t>
  </si>
  <si>
    <t>766660716</t>
  </si>
  <si>
    <t>Montáž dveřních křídel samozavírače na dřevěnou zárubeň</t>
  </si>
  <si>
    <t>150</t>
  </si>
  <si>
    <t>100</t>
  </si>
  <si>
    <t>54917250</t>
  </si>
  <si>
    <t>samozavírač dveří hydraulický</t>
  </si>
  <si>
    <t>152</t>
  </si>
  <si>
    <t>101</t>
  </si>
  <si>
    <t>766660728</t>
  </si>
  <si>
    <t>Montáž dveřního interiérového kování - zámku</t>
  </si>
  <si>
    <t>-518106284</t>
  </si>
  <si>
    <t>54964110</t>
  </si>
  <si>
    <t>vložka zámková cylindrická oboustranná</t>
  </si>
  <si>
    <t>-837027129</t>
  </si>
  <si>
    <t>103</t>
  </si>
  <si>
    <t>766660729</t>
  </si>
  <si>
    <t>Montáž dveřního interiérového kování - štítku s klikou</t>
  </si>
  <si>
    <t>-736300027</t>
  </si>
  <si>
    <t>54914610</t>
  </si>
  <si>
    <t>kování dveřní vrchní klika včetně rozet a montážního materiálu R BB nerez PK</t>
  </si>
  <si>
    <t>1571774969</t>
  </si>
  <si>
    <t>105</t>
  </si>
  <si>
    <t>766682111</t>
  </si>
  <si>
    <t>Montáž zárubní obložkových pro dveře jednokřídlové tl stěny do 170 mm</t>
  </si>
  <si>
    <t>162</t>
  </si>
  <si>
    <t>61182307</t>
  </si>
  <si>
    <t>zárubeň jednokřídlá obložková s laminátovým povrchem tl stěny 60-150mm rozměru 600-1100/1970, 2100mm</t>
  </si>
  <si>
    <t>164</t>
  </si>
  <si>
    <t>107</t>
  </si>
  <si>
    <t>766691914</t>
  </si>
  <si>
    <t>Vyvěšení nebo zavěšení dřevěných křídel dveří pl do 2 m2</t>
  </si>
  <si>
    <t>166</t>
  </si>
  <si>
    <t>7668211121</t>
  </si>
  <si>
    <t>Montáž korpusu vestavěné skříně dvoukřídlové</t>
  </si>
  <si>
    <t>-1274367264</t>
  </si>
  <si>
    <t xml:space="preserve">1+1                                                   "102 - horní a spodní skříňka"</t>
  </si>
  <si>
    <t xml:space="preserve">1+1                                                   "104 - horní a spodní skříňka"</t>
  </si>
  <si>
    <t>109</t>
  </si>
  <si>
    <t>615101021</t>
  </si>
  <si>
    <t>skříň dřevěná dvoukřídlová horní včetně zrcadel</t>
  </si>
  <si>
    <t>945403623</t>
  </si>
  <si>
    <t xml:space="preserve">1                                                   "102 - horní skříňka"</t>
  </si>
  <si>
    <t xml:space="preserve">1                                                   "104 - horní skříňka"</t>
  </si>
  <si>
    <t>615101022</t>
  </si>
  <si>
    <t>skříň dřevěná tříkřídlová spodní včetně desek</t>
  </si>
  <si>
    <t>-1608180591</t>
  </si>
  <si>
    <t xml:space="preserve">1                                                   "102 - spodní skříňka"</t>
  </si>
  <si>
    <t xml:space="preserve">1                                                   "104 - spodní skříňka"</t>
  </si>
  <si>
    <t>111</t>
  </si>
  <si>
    <t>998766102</t>
  </si>
  <si>
    <t>Přesun hmot tonážní pro kce truhlářské v objektech v přes 6 do 12 m</t>
  </si>
  <si>
    <t>141643815</t>
  </si>
  <si>
    <t>998766181</t>
  </si>
  <si>
    <t>Příplatek k přesunu hmot tonážní 766 prováděný bez použití mechanizace</t>
  </si>
  <si>
    <t>-1856164855</t>
  </si>
  <si>
    <t>771</t>
  </si>
  <si>
    <t>Podlahy z dlaždic</t>
  </si>
  <si>
    <t>113</t>
  </si>
  <si>
    <t>771111011</t>
  </si>
  <si>
    <t>Vysátí podkladu před pokládkou dlažby</t>
  </si>
  <si>
    <t>172</t>
  </si>
  <si>
    <t>771121011</t>
  </si>
  <si>
    <t>Nátěr penetrační na podlahu</t>
  </si>
  <si>
    <t>174</t>
  </si>
  <si>
    <t>115</t>
  </si>
  <si>
    <t>771161012</t>
  </si>
  <si>
    <t>Montáž profilu dilatační spáry koutové bez izolace dlažeb</t>
  </si>
  <si>
    <t>2085690568</t>
  </si>
  <si>
    <t xml:space="preserve">(1,93+1,795)*2                           "101 - WC invalidé"</t>
  </si>
  <si>
    <t xml:space="preserve">(1,19+1,80)*2                           "102 - předsíňka WC muži"</t>
  </si>
  <si>
    <t xml:space="preserve">(1,806+2,60)*2                             "103 - WC muži"</t>
  </si>
  <si>
    <t xml:space="preserve">(1,185+1,80)*2                           "104 - předsíňka WC ženy "</t>
  </si>
  <si>
    <t xml:space="preserve">(1,804+2,605)*2                            "105 - WC ženy"</t>
  </si>
  <si>
    <t>59054173</t>
  </si>
  <si>
    <t>profil dvoudílný na pero drážku s hranou dlaždice z hmoty PVC/CPE tl 11mm</t>
  </si>
  <si>
    <t>1842268556</t>
  </si>
  <si>
    <t>fig14*1,1</t>
  </si>
  <si>
    <t>117</t>
  </si>
  <si>
    <t>771161021</t>
  </si>
  <si>
    <t>Montáž profilu ukončujícího pro plynulý přechod</t>
  </si>
  <si>
    <t>178</t>
  </si>
  <si>
    <t>0,9*1+0,7*2</t>
  </si>
  <si>
    <t>118</t>
  </si>
  <si>
    <t>590541111</t>
  </si>
  <si>
    <t>profil přechodový nerezový</t>
  </si>
  <si>
    <t>1759629126</t>
  </si>
  <si>
    <t>0,9*1+0,7*2+0,2</t>
  </si>
  <si>
    <t>119</t>
  </si>
  <si>
    <t>771576114</t>
  </si>
  <si>
    <t>Montáž podlah keramických velkoformátových hladkých lepených rychletuhnoucím lepidlem do 6 ks/m2</t>
  </si>
  <si>
    <t>182</t>
  </si>
  <si>
    <t xml:space="preserve">1,93*1,795                           "101 - WC invalidé"</t>
  </si>
  <si>
    <t xml:space="preserve">1,19*1,80                           "102 - předsíňka WC muži"</t>
  </si>
  <si>
    <t xml:space="preserve">1,806*2,60                             "103 - WC muži"</t>
  </si>
  <si>
    <t xml:space="preserve">1,185*1,80                           "104 - předsíňka WC ženy "</t>
  </si>
  <si>
    <t xml:space="preserve">1,804*2,605                            "105 - WC ženy"</t>
  </si>
  <si>
    <t>120</t>
  </si>
  <si>
    <t>59761007</t>
  </si>
  <si>
    <t>dlažba velkoformátová keramická slinutá hladká do interiéru i exteriéru přes 4 do 6ks/m2</t>
  </si>
  <si>
    <t>184</t>
  </si>
  <si>
    <t>fig13*1,15</t>
  </si>
  <si>
    <t>121</t>
  </si>
  <si>
    <t>771591112</t>
  </si>
  <si>
    <t>Izolace pod dlažbu nátěrem nebo stěrkou ve dvou vrstvách</t>
  </si>
  <si>
    <t>-947995175</t>
  </si>
  <si>
    <t>122</t>
  </si>
  <si>
    <t>771591211</t>
  </si>
  <si>
    <t>Rohož lepená roznášecí a separační do podlah ve spojení s dlažbou</t>
  </si>
  <si>
    <t>192</t>
  </si>
  <si>
    <t>123</t>
  </si>
  <si>
    <t>771591263</t>
  </si>
  <si>
    <t>Spoj izolace ve spojení s dlažbou na sraz dvou rohoží</t>
  </si>
  <si>
    <t>-616816471</t>
  </si>
  <si>
    <t>771591264</t>
  </si>
  <si>
    <t>Izolace těsnícími pásy mezi podlahou a stěnou</t>
  </si>
  <si>
    <t>-309934254</t>
  </si>
  <si>
    <t>125</t>
  </si>
  <si>
    <t>998771102</t>
  </si>
  <si>
    <t>Přesun hmot tonážní pro podlahy z dlaždic v objektech v přes 6 do 12 m</t>
  </si>
  <si>
    <t>194</t>
  </si>
  <si>
    <t>998771181</t>
  </si>
  <si>
    <t>Příplatek k přesunu hmot tonážní 771 prováděný bez použití mechanizace</t>
  </si>
  <si>
    <t>196</t>
  </si>
  <si>
    <t>781</t>
  </si>
  <si>
    <t>Dokončovací práce - obklady</t>
  </si>
  <si>
    <t>127</t>
  </si>
  <si>
    <t>781111011</t>
  </si>
  <si>
    <t>Ometení (oprášení) stěny při přípravě podkladu</t>
  </si>
  <si>
    <t>198</t>
  </si>
  <si>
    <t>128</t>
  </si>
  <si>
    <t>781121011</t>
  </si>
  <si>
    <t>Nátěr penetrační na stěnu</t>
  </si>
  <si>
    <t>200</t>
  </si>
  <si>
    <t>129</t>
  </si>
  <si>
    <t>781131112</t>
  </si>
  <si>
    <t>Izolace pod obklad nátěrem nebo stěrkou ve dvou vrstvách</t>
  </si>
  <si>
    <t>202</t>
  </si>
  <si>
    <t xml:space="preserve">(1,93+1,795)*2*0,2-0,9*0,2                           "101 - WC invalidé"</t>
  </si>
  <si>
    <t xml:space="preserve">(1,19+1,80)*2*0,2-0,7*2*0,2                           "102 - předsíňka WC muži"</t>
  </si>
  <si>
    <t xml:space="preserve">(1,806+2,60)*2*0,2-0,7*0,2                             "103 - WC muži"</t>
  </si>
  <si>
    <t xml:space="preserve">(1,185+1,80)*2*0,2-0,7*2*0,2                           "104 - předsíňka WC ženy "</t>
  </si>
  <si>
    <t xml:space="preserve">(1,804+2,605)*2*0,2-0,7*0,2                            "105 - WC ženy"</t>
  </si>
  <si>
    <t>781151031</t>
  </si>
  <si>
    <t>Celoplošné vyrovnání podkladu stěrkou tl 3 mm</t>
  </si>
  <si>
    <t>206</t>
  </si>
  <si>
    <t>131</t>
  </si>
  <si>
    <t>781151041</t>
  </si>
  <si>
    <t>Příplatek k cenám celoplošné vyrovnání stěrkou za každý další 1 mm přes tl 3 mm</t>
  </si>
  <si>
    <t>117493351</t>
  </si>
  <si>
    <t>(fig11+fig12)*2</t>
  </si>
  <si>
    <t>781474154</t>
  </si>
  <si>
    <t>Montáž obkladů vnitřních keramických velkoformátových hladkých přes 4 do 6 ks/m2 lepených flexibilním lepidlem</t>
  </si>
  <si>
    <t>1296561400</t>
  </si>
  <si>
    <t xml:space="preserve">(1,93+2*1,795)*2,6-0,9*2,0                           "101 - WC invalidé"</t>
  </si>
  <si>
    <t xml:space="preserve">(1,19+2*1,80+0,1)*2,6-0,7*2,0*2                           "102 - předsíňka WC muži"</t>
  </si>
  <si>
    <t xml:space="preserve">(1,806+2*2,60)*2,6-0,7*2,0                             "103 - WC muži"</t>
  </si>
  <si>
    <t xml:space="preserve">(1,185+2*1,80+0,1)*2,6-0,7*2,0*2                           "104 - předsíňka WC ženy "</t>
  </si>
  <si>
    <t xml:space="preserve">(1,804+2*2,605)*2,6-0,7*2,0                            "105 - WC ženy"</t>
  </si>
  <si>
    <t>133</t>
  </si>
  <si>
    <t>59761001</t>
  </si>
  <si>
    <t>obklad velkoformátový keramický hladký přes 4 do 6ks/m2</t>
  </si>
  <si>
    <t>227657818</t>
  </si>
  <si>
    <t>fig12*1,15</t>
  </si>
  <si>
    <t>210</t>
  </si>
  <si>
    <t xml:space="preserve">1,93*2,6                           "101 - WC invalidé"</t>
  </si>
  <si>
    <t xml:space="preserve">1,09*2,6                           "102 - předsíňka WC muži"</t>
  </si>
  <si>
    <t xml:space="preserve">1,806*2,6                             "103 - WC muži"</t>
  </si>
  <si>
    <t xml:space="preserve">1,085*2,6                           "104 - předsíňka WC ženy "</t>
  </si>
  <si>
    <t xml:space="preserve">1,804*2,6                            "105 - WC ženy"</t>
  </si>
  <si>
    <t>135</t>
  </si>
  <si>
    <t>212</t>
  </si>
  <si>
    <t>fig11*1,15</t>
  </si>
  <si>
    <t>Součet</t>
  </si>
  <si>
    <t>781493611</t>
  </si>
  <si>
    <t>Montáž dvířek s rámem lepených</t>
  </si>
  <si>
    <t>214</t>
  </si>
  <si>
    <t>137</t>
  </si>
  <si>
    <t>55347200</t>
  </si>
  <si>
    <t>dvířka nerezová 300x300mm</t>
  </si>
  <si>
    <t>216</t>
  </si>
  <si>
    <t>781494111</t>
  </si>
  <si>
    <t>Plastové profily rohové lepené flexibilním lepidlem</t>
  </si>
  <si>
    <t>218</t>
  </si>
  <si>
    <t xml:space="preserve">2,6                            "102"</t>
  </si>
  <si>
    <t xml:space="preserve">2,6                            "104"</t>
  </si>
  <si>
    <t>139</t>
  </si>
  <si>
    <t>781495142</t>
  </si>
  <si>
    <t>Průnik obkladem kruhový do DN 90</t>
  </si>
  <si>
    <t>222</t>
  </si>
  <si>
    <t>998781102</t>
  </si>
  <si>
    <t>Přesun hmot tonážní pro obklady keramické v objektech v přes 6 do 12 m</t>
  </si>
  <si>
    <t>226</t>
  </si>
  <si>
    <t>141</t>
  </si>
  <si>
    <t>998781181</t>
  </si>
  <si>
    <t>Příplatek k přesunu hmot tonážní 781 prováděný bez použití mechanizace</t>
  </si>
  <si>
    <t>228</t>
  </si>
  <si>
    <t>784</t>
  </si>
  <si>
    <t>Dokončovací práce - malby a tapety</t>
  </si>
  <si>
    <t>784181101</t>
  </si>
  <si>
    <t>Základní akrylátová jednonásobná bezbarvá penetrace podkladu v místnostech v do 3,80 m</t>
  </si>
  <si>
    <t>-2030898944</t>
  </si>
  <si>
    <t xml:space="preserve">(1,0+4,0+1,0)*2,6               "102,103,104,105 - WC muži a ženy"</t>
  </si>
  <si>
    <t xml:space="preserve">Mezisoučet                           "malba po provizorní stěně proti prašnosti"</t>
  </si>
  <si>
    <t>143</t>
  </si>
  <si>
    <t>784221101</t>
  </si>
  <si>
    <t>Dvojnásobné bílé malby ze směsí za sucha dobře otěruvzdorných v místnostech do 3,80 m</t>
  </si>
  <si>
    <t>-951394927</t>
  </si>
  <si>
    <t>144</t>
  </si>
  <si>
    <t>7845110211</t>
  </si>
  <si>
    <t>Lepení polepu na sanitární příčky a interiérové dveře</t>
  </si>
  <si>
    <t>-1319987501</t>
  </si>
  <si>
    <t xml:space="preserve">(1,25+0,91)*2,0*2                               "103"</t>
  </si>
  <si>
    <t xml:space="preserve">(1,26+1,804)*2,0*2                               "105"</t>
  </si>
  <si>
    <t xml:space="preserve">Mezisoučet                 "sanitární příčky s dveřmi"</t>
  </si>
  <si>
    <t xml:space="preserve">0,7*2,0*2*2                                      "103,105"</t>
  </si>
  <si>
    <t xml:space="preserve">Mezisoučet                              "dveřní křídla"</t>
  </si>
  <si>
    <t>145</t>
  </si>
  <si>
    <t>624680031</t>
  </si>
  <si>
    <t>polep na sanitární příčky a interiérové dveře</t>
  </si>
  <si>
    <t>1594449240</t>
  </si>
  <si>
    <t>fig16*1,1</t>
  </si>
  <si>
    <t>HZS</t>
  </si>
  <si>
    <t>Hodinové zúčtovací sazby</t>
  </si>
  <si>
    <t>146</t>
  </si>
  <si>
    <t>HZS2121</t>
  </si>
  <si>
    <t>Hodinová zúčtovací sazba truhlář</t>
  </si>
  <si>
    <t>hod</t>
  </si>
  <si>
    <t>512</t>
  </si>
  <si>
    <t>2138614432</t>
  </si>
  <si>
    <t xml:space="preserve">4*2                "zabudování profilů pro pásky LED do interiérového nábytku - 2 x"</t>
  </si>
  <si>
    <t>147</t>
  </si>
  <si>
    <t>HZS2171</t>
  </si>
  <si>
    <t>Hodinová zúčtovací sazba sádrokartonář</t>
  </si>
  <si>
    <t>161683293</t>
  </si>
  <si>
    <t xml:space="preserve">8,0                         "úprava stávajících SDK konstrukcí"</t>
  </si>
  <si>
    <t>148</t>
  </si>
  <si>
    <t>HZS2211</t>
  </si>
  <si>
    <t>Hodinová zúčtovací sazba instalatér</t>
  </si>
  <si>
    <t>1645698861</t>
  </si>
  <si>
    <t xml:space="preserve">8                " demontáže a montáž ZTI a práce jinde neuvedené"</t>
  </si>
  <si>
    <t>149</t>
  </si>
  <si>
    <t>HZS2231</t>
  </si>
  <si>
    <t>Hodinová zúčtovací sazba elektrikář</t>
  </si>
  <si>
    <t>-534139538</t>
  </si>
  <si>
    <t xml:space="preserve">8                     " demontáže a montáž elektroinstalace"</t>
  </si>
  <si>
    <t>HZS2491</t>
  </si>
  <si>
    <t>Hodinová zúčtovací sazba dělník zednických výpomocí</t>
  </si>
  <si>
    <t>2014784787</t>
  </si>
  <si>
    <t xml:space="preserve">8*5                     "přípomoce pro ZTI, UT, EL, VZT"</t>
  </si>
  <si>
    <t>151</t>
  </si>
  <si>
    <t>HZS3211</t>
  </si>
  <si>
    <t>Hodinová zúčtovací sazba montér vzduchotechniky a chlazení</t>
  </si>
  <si>
    <t>-1060360767</t>
  </si>
  <si>
    <t xml:space="preserve">8,0                         "demontáž a montáž VZT zařízení"</t>
  </si>
  <si>
    <t>HZS4211</t>
  </si>
  <si>
    <t>Hodinová zúčtovací sazba revizní technik</t>
  </si>
  <si>
    <t>184709221</t>
  </si>
  <si>
    <t xml:space="preserve">2                                  "revizní technik elektro"</t>
  </si>
  <si>
    <t>17,527</t>
  </si>
  <si>
    <t>68,583</t>
  </si>
  <si>
    <t>17,379</t>
  </si>
  <si>
    <t>37,102</t>
  </si>
  <si>
    <t>14,6</t>
  </si>
  <si>
    <t>12 - Kompletní modernizace sociálního zázemí m.č. 201-205</t>
  </si>
  <si>
    <t xml:space="preserve">1,0*4               "obezdívka WC a bidetu"</t>
  </si>
  <si>
    <t>10,179*5 'Přepočtené koeficientem množství</t>
  </si>
  <si>
    <t>10,179*19 'Přepočtené koeficientem množství</t>
  </si>
  <si>
    <t xml:space="preserve">1                                        "201" </t>
  </si>
  <si>
    <t xml:space="preserve">1                                        "203"</t>
  </si>
  <si>
    <t xml:space="preserve">1                                         "205"</t>
  </si>
  <si>
    <t xml:space="preserve">1                                                 "203"</t>
  </si>
  <si>
    <t>725211641</t>
  </si>
  <si>
    <t>Umyvadlo keramické bílé šířky 600 mm do nábytku připevněné na stěnu šrouby</t>
  </si>
  <si>
    <t>1006144102</t>
  </si>
  <si>
    <t xml:space="preserve">1                                                "205"</t>
  </si>
  <si>
    <t xml:space="preserve">1                                             "201"</t>
  </si>
  <si>
    <t xml:space="preserve">1                                             "202"</t>
  </si>
  <si>
    <t>725230811</t>
  </si>
  <si>
    <t>Demontáž bidetů diturvitových</t>
  </si>
  <si>
    <t>-585325122</t>
  </si>
  <si>
    <t>725231203</t>
  </si>
  <si>
    <t>Bidet bez armatur výtokových keramický závěsný se zápachovou uzávěrkou</t>
  </si>
  <si>
    <t>-388793894</t>
  </si>
  <si>
    <t xml:space="preserve">1                                                   "205"</t>
  </si>
  <si>
    <t xml:space="preserve">1                                           "202"</t>
  </si>
  <si>
    <t xml:space="preserve">1                                           "205"</t>
  </si>
  <si>
    <t xml:space="preserve">1                                      "201"</t>
  </si>
  <si>
    <t xml:space="preserve">1                                            "201"</t>
  </si>
  <si>
    <t xml:space="preserve">2                                      "201"</t>
  </si>
  <si>
    <t xml:space="preserve">1                                         "201"</t>
  </si>
  <si>
    <t xml:space="preserve">1                                          "201"</t>
  </si>
  <si>
    <t xml:space="preserve">1                                          "205"</t>
  </si>
  <si>
    <t xml:space="preserve">1                                          "202"</t>
  </si>
  <si>
    <t xml:space="preserve">1                                               "203"</t>
  </si>
  <si>
    <t xml:space="preserve">1                                               "205"</t>
  </si>
  <si>
    <t xml:space="preserve">1                                         "203"</t>
  </si>
  <si>
    <t xml:space="preserve">1                                        "205" </t>
  </si>
  <si>
    <t xml:space="preserve">1                                                "jednoumývadlo - 202"</t>
  </si>
  <si>
    <t xml:space="preserve">1                                            "umývadlo nábytkové- 205"</t>
  </si>
  <si>
    <t xml:space="preserve">1                                         "umývadla invalidé - 201"</t>
  </si>
  <si>
    <t xml:space="preserve">1                                        "jednoumývadlo - 202"</t>
  </si>
  <si>
    <t xml:space="preserve">1                                        "umývadlo nábytkové - 205"</t>
  </si>
  <si>
    <t>725829141</t>
  </si>
  <si>
    <t>Montáž baterie bidetové stojánkové soupravy pákové ostatní typ</t>
  </si>
  <si>
    <t>1429922935</t>
  </si>
  <si>
    <t>55145557</t>
  </si>
  <si>
    <t>baterie bidetová páková s otvíráním odpadu</t>
  </si>
  <si>
    <t>180382944</t>
  </si>
  <si>
    <t>726111011</t>
  </si>
  <si>
    <t>Instalační předstěna - bidet s nastavitelnou hl 120 až 160 mm do masivní zděné kce</t>
  </si>
  <si>
    <t>-1584815333</t>
  </si>
  <si>
    <t>-433269846</t>
  </si>
  <si>
    <t xml:space="preserve">(1,0+2,0+1,0)*2,6                   "201 - WC invalidé"</t>
  </si>
  <si>
    <t xml:space="preserve">(1,0+4,0+1,0)*2,6               "202,203,204,205 - WC muži a ženy"</t>
  </si>
  <si>
    <t xml:space="preserve">(1,25+1,0)*2,0-0,7*2,0                                      "203"</t>
  </si>
  <si>
    <t xml:space="preserve">(1,25+1,0)*2,0                                   "203"</t>
  </si>
  <si>
    <t xml:space="preserve">1                                            "202"</t>
  </si>
  <si>
    <t xml:space="preserve">1                                            "203"</t>
  </si>
  <si>
    <t xml:space="preserve">1                                            "204"</t>
  </si>
  <si>
    <t xml:space="preserve">1                                            "205"</t>
  </si>
  <si>
    <t>7668211111</t>
  </si>
  <si>
    <t>Montáž korpusu vestavěné skříně jednokřídlové</t>
  </si>
  <si>
    <t>1054485271</t>
  </si>
  <si>
    <t xml:space="preserve">1+1                                                   "205 - horní a spodní skříňka"</t>
  </si>
  <si>
    <t>615101023</t>
  </si>
  <si>
    <t>skříň dřevěná jednokřídlová horní včetně zrcadel</t>
  </si>
  <si>
    <t>1931503126</t>
  </si>
  <si>
    <t xml:space="preserve">1                                                   "205 - horní skříňka"</t>
  </si>
  <si>
    <t>615101024</t>
  </si>
  <si>
    <t>skříň dřevěná jednokřídlová spodní včetně desek</t>
  </si>
  <si>
    <t>282286123</t>
  </si>
  <si>
    <t xml:space="preserve">1                                                   "205 - spodní skříňka"</t>
  </si>
  <si>
    <t xml:space="preserve">1+1                                                   "202 - horní a spodní skříňka"</t>
  </si>
  <si>
    <t xml:space="preserve">1                                                   "202 - horní skříňka"</t>
  </si>
  <si>
    <t xml:space="preserve">1                                                   "202 - spodní skříňka"</t>
  </si>
  <si>
    <t>766821122</t>
  </si>
  <si>
    <t>Montáž korpusu vestavěné skříně šatní dvoukřídlové</t>
  </si>
  <si>
    <t>591578197</t>
  </si>
  <si>
    <t xml:space="preserve">1                                                "204"</t>
  </si>
  <si>
    <t>615101011</t>
  </si>
  <si>
    <t>skříň dřevěná vysoká úzká 1050x2100x350 mm</t>
  </si>
  <si>
    <t>1170684015</t>
  </si>
  <si>
    <t xml:space="preserve">(1,893+1,77)*2                           "201 - WC invalidé"</t>
  </si>
  <si>
    <t xml:space="preserve">(1,183+1,86)*2                           "202 - předsíňka WC muži"</t>
  </si>
  <si>
    <t xml:space="preserve">(1,86+2,61)*2                             "203 - WC muži"</t>
  </si>
  <si>
    <t xml:space="preserve">(1,175+1,805)*2                           "204 - předsíňka WC ženy "</t>
  </si>
  <si>
    <t xml:space="preserve">(1,805+2,59)*2                            "205 - WC ženy"</t>
  </si>
  <si>
    <t xml:space="preserve">1,993*1,77                           "201 - WC invalidé"</t>
  </si>
  <si>
    <t xml:space="preserve">1,183*1,86                           "202 - předsíňka WC muži"</t>
  </si>
  <si>
    <t xml:space="preserve">1,86*2,61                             "203 - WC muži"</t>
  </si>
  <si>
    <t xml:space="preserve">1,175*1,805                           "204 - předsíňka WC ženy "</t>
  </si>
  <si>
    <t xml:space="preserve">1,805*2,59                            "205 - WC ženy"</t>
  </si>
  <si>
    <t>-1002477384</t>
  </si>
  <si>
    <t xml:space="preserve">(1,893+1,77)*2*0,2-0,9*0,2                           "201 - WC invalidé"</t>
  </si>
  <si>
    <t xml:space="preserve">(1,183+1,86)*2*0,2-0,7*2*0,2                           "202 - předsíňka WC muži"</t>
  </si>
  <si>
    <t xml:space="preserve">(1,86+2,61)*2*0,2-0,7*0,2                             "203 - WC muži"</t>
  </si>
  <si>
    <t xml:space="preserve">(1,175+1,805)*2*0,2-0,7*2*0,2                           "204 - předsíňka WC ženy "</t>
  </si>
  <si>
    <t xml:space="preserve">(1,805+2,59)*2*0,2-0,7*0,2                            "205 - WC ženy"</t>
  </si>
  <si>
    <t xml:space="preserve">(1,893+2*1,74)*2,6-0,9*2,0                           "201 - WC invalidé"</t>
  </si>
  <si>
    <t xml:space="preserve">(1,183+2*1,86)*2,6-0,7*2,0*2                           "202 - předsíňka WC muži"</t>
  </si>
  <si>
    <t xml:space="preserve">(1,86+2*2,61)*2,6-0,7*2,0                             "203 - WC muži"</t>
  </si>
  <si>
    <t xml:space="preserve">(1,175*2+2*1,805)*2,6-0,7*2,0*2                           "204 - předsíňka WC ženy "</t>
  </si>
  <si>
    <t xml:space="preserve">(1,805+2*2,59)*2,6-0,7*2,0                            "205 - WC ženy"</t>
  </si>
  <si>
    <t xml:space="preserve">1,893*2,6                           "201 - WC invalidé"</t>
  </si>
  <si>
    <t xml:space="preserve">1,183*2,6                           "202 - předsíňka WC muži"</t>
  </si>
  <si>
    <t xml:space="preserve">1,86*2,6                             "203 - WC muži"</t>
  </si>
  <si>
    <t xml:space="preserve">0*2,6                           "204 - předsíňka WC ženy "</t>
  </si>
  <si>
    <t xml:space="preserve">1,805*2,6                            "205 - WC ženy"</t>
  </si>
  <si>
    <t xml:space="preserve">2,6                            "204"</t>
  </si>
  <si>
    <t>153</t>
  </si>
  <si>
    <t>154</t>
  </si>
  <si>
    <t>155</t>
  </si>
  <si>
    <t xml:space="preserve">(1,25+1,0)*2,0*2                               "203"</t>
  </si>
  <si>
    <t xml:space="preserve">0,7*2,0*2*2                                      "203,205"</t>
  </si>
  <si>
    <t>156</t>
  </si>
  <si>
    <t>157</t>
  </si>
  <si>
    <t>158</t>
  </si>
  <si>
    <t>159</t>
  </si>
  <si>
    <t>160</t>
  </si>
  <si>
    <t>161</t>
  </si>
  <si>
    <t>163</t>
  </si>
  <si>
    <t>13,972</t>
  </si>
  <si>
    <t>28,711</t>
  </si>
  <si>
    <t>10,18</t>
  </si>
  <si>
    <t>18,388</t>
  </si>
  <si>
    <t>17,64</t>
  </si>
  <si>
    <t>13 - Kompletní modernizace sociálního zázemí m.č. 301-302</t>
  </si>
  <si>
    <t xml:space="preserve">1,0*3               "obezdívka WC a bidetu"</t>
  </si>
  <si>
    <t>0,8*2,0*2</t>
  </si>
  <si>
    <t>5,427*5 'Přepočtené koeficientem množství</t>
  </si>
  <si>
    <t>5,427*19 'Přepočtené koeficientem množství</t>
  </si>
  <si>
    <t xml:space="preserve">2                                        "302" </t>
  </si>
  <si>
    <t xml:space="preserve">1                                                "302"</t>
  </si>
  <si>
    <t>7252131111</t>
  </si>
  <si>
    <t xml:space="preserve">Dvojumyvadlo polymermramorové připevněné na stěnu šrouby </t>
  </si>
  <si>
    <t xml:space="preserve">1                                             "301"</t>
  </si>
  <si>
    <t xml:space="preserve">1                                                   "302"</t>
  </si>
  <si>
    <t xml:space="preserve">2                                           "301"</t>
  </si>
  <si>
    <t xml:space="preserve">1                                           "302"</t>
  </si>
  <si>
    <t xml:space="preserve">2                                            "301"</t>
  </si>
  <si>
    <t xml:space="preserve">1                                          "302"</t>
  </si>
  <si>
    <t xml:space="preserve">2                                          "301"</t>
  </si>
  <si>
    <t xml:space="preserve">2                                               "302"</t>
  </si>
  <si>
    <t xml:space="preserve">2                                         "302"</t>
  </si>
  <si>
    <t xml:space="preserve">2                                                "dvojumývadlo - 301"</t>
  </si>
  <si>
    <t xml:space="preserve">1                                            "umývadlo nábytkové- 302"</t>
  </si>
  <si>
    <t xml:space="preserve">1                                               "302"</t>
  </si>
  <si>
    <t xml:space="preserve">(1,0+2,0+1,0)*2,6                   "301 - WC ženy"</t>
  </si>
  <si>
    <t xml:space="preserve">(1,86+1,75)*2,0-0,6*2,0*2                                      "302"</t>
  </si>
  <si>
    <t xml:space="preserve">(1,86+1,75)*2,0                                   "302"</t>
  </si>
  <si>
    <t xml:space="preserve">1                                            "301"</t>
  </si>
  <si>
    <t xml:space="preserve">1                                            "302"</t>
  </si>
  <si>
    <t>61162074</t>
  </si>
  <si>
    <t>dveře jednokřídlé voštinové povrch laminátový plné 800x1970-2100mm</t>
  </si>
  <si>
    <t xml:space="preserve">1+1                                                   "302 - horní a spodní skříňka"</t>
  </si>
  <si>
    <t xml:space="preserve">1                                                   "302 - horní skříňka"</t>
  </si>
  <si>
    <t xml:space="preserve">1                                                   "302 - spodní skříňka"</t>
  </si>
  <si>
    <t xml:space="preserve">2+2                                                   "301 - horní a spodní skříňky"</t>
  </si>
  <si>
    <t xml:space="preserve">2                                                   "301 - horní skříňky"</t>
  </si>
  <si>
    <t xml:space="preserve">2                                                   "301 - spodní skříňky"</t>
  </si>
  <si>
    <t xml:space="preserve">(1,835+1,914)*2                           "301 - předsíňka WC ženy "</t>
  </si>
  <si>
    <t xml:space="preserve">(1,86+3,585)*2                              "205 - WC ženy"</t>
  </si>
  <si>
    <t>0,8*1</t>
  </si>
  <si>
    <t>0,8*1+0,2</t>
  </si>
  <si>
    <t xml:space="preserve">1,835*1,914                           "301 - předsíňka WC ženy "</t>
  </si>
  <si>
    <t xml:space="preserve">1,86*3,585                              "302 - WC ženy"</t>
  </si>
  <si>
    <t xml:space="preserve">(1,835+1,914)*2*0,2-0,8*2*0,2                           "301 - předsíňka WC ženy "</t>
  </si>
  <si>
    <t xml:space="preserve">(1,86+3,585)*2*0,2-0,8*0,2                                      "302 - WC ženy"</t>
  </si>
  <si>
    <t xml:space="preserve">(1,914+2*1,835)*2,6-0,8*2,0*2                           "301 - předsíňka WC ženy "</t>
  </si>
  <si>
    <t xml:space="preserve">(3,585+2*1,86)*2,6-0,8*2,0                                "302 - WC ženy"</t>
  </si>
  <si>
    <t xml:space="preserve">1,914*2,6                           "301 - předsíňka WC ženy "</t>
  </si>
  <si>
    <t xml:space="preserve">(1,76+1,7)*2,6                            "302 - WC ženy"</t>
  </si>
  <si>
    <t xml:space="preserve">2,6                            "301"</t>
  </si>
  <si>
    <t xml:space="preserve">2,6                            "302"</t>
  </si>
  <si>
    <t xml:space="preserve">(1,86+1,75)*2,0*2                               "302"</t>
  </si>
  <si>
    <t xml:space="preserve">0,8*2,0*2                                              "302"</t>
  </si>
  <si>
    <t>15,886</t>
  </si>
  <si>
    <t>27,31</t>
  </si>
  <si>
    <t>10,278</t>
  </si>
  <si>
    <t>18,46</t>
  </si>
  <si>
    <t>15,6</t>
  </si>
  <si>
    <t>14 - Kompletní modernizace sociálního zázemí m.č. 401-402</t>
  </si>
  <si>
    <t xml:space="preserve">    787 - Dokončovací práce - zasklívání</t>
  </si>
  <si>
    <t xml:space="preserve">1,0*2               "obezdívka WC"</t>
  </si>
  <si>
    <t>5,181*5 'Přepočtené koeficientem množství</t>
  </si>
  <si>
    <t>5,181*19 'Přepočtené koeficientem množství</t>
  </si>
  <si>
    <t xml:space="preserve">2                                        "402" </t>
  </si>
  <si>
    <t xml:space="preserve">2                                                 "402"</t>
  </si>
  <si>
    <t xml:space="preserve">1                                             "401"</t>
  </si>
  <si>
    <t xml:space="preserve">2                                           "401"</t>
  </si>
  <si>
    <t xml:space="preserve">2                                            "401"</t>
  </si>
  <si>
    <t xml:space="preserve">2                                          "401"</t>
  </si>
  <si>
    <t xml:space="preserve">2                                               "402"</t>
  </si>
  <si>
    <t xml:space="preserve">2                                         "402"</t>
  </si>
  <si>
    <t xml:space="preserve">2                                                "dvojumývadlo - 401"</t>
  </si>
  <si>
    <t xml:space="preserve">(1,0+2,0+1,0)*2,6                   "401 - WC muži"</t>
  </si>
  <si>
    <t xml:space="preserve">(1,91+1,19)*2,0-0,6*2,0*2                                      "402"</t>
  </si>
  <si>
    <t xml:space="preserve">(1,91+1,19)*2,0                                   "402"</t>
  </si>
  <si>
    <t xml:space="preserve">1                                            "401"</t>
  </si>
  <si>
    <t xml:space="preserve">1                                            "402"</t>
  </si>
  <si>
    <t xml:space="preserve">2+2                                                   "401 - horní a spodní skříňky"</t>
  </si>
  <si>
    <t xml:space="preserve">2                                                   "401 - horní skříňky"</t>
  </si>
  <si>
    <t xml:space="preserve">2                                                   "401 - spodní skříňky"</t>
  </si>
  <si>
    <t xml:space="preserve">(1,92+1,88)*2                           "401 - předsíňka WC muži "</t>
  </si>
  <si>
    <t xml:space="preserve">(1,91+3,52)*2                              "402 - WC muži"</t>
  </si>
  <si>
    <t xml:space="preserve">1,92*1,88                           "401 - předsíňka WC muži "</t>
  </si>
  <si>
    <t xml:space="preserve">1,86*3,585                              "402 - WC muži"</t>
  </si>
  <si>
    <t xml:space="preserve">(1,92+1,88)*2*0,2-0,8*2*0,2                           "401 - předsíňka WC muži "</t>
  </si>
  <si>
    <t xml:space="preserve">(1,91+3,52)*2*0,2-0,8*0,2                                      "402 - WC muži"</t>
  </si>
  <si>
    <t xml:space="preserve">(1,88+2*1,92)*2,6-0,8*2,0*2                           "401 - předsíňka WC muži "</t>
  </si>
  <si>
    <t xml:space="preserve">(3,52+1,91+1,2)*2,6-0,8*2,0                                "402 - WC muži"</t>
  </si>
  <si>
    <t xml:space="preserve">1,88*2,6                           "401 - předsíňka WC muži "</t>
  </si>
  <si>
    <t xml:space="preserve">(2,32+1,91)*2,6                            "402 - WC muži"</t>
  </si>
  <si>
    <t xml:space="preserve">(1,91+1,19)*2,0*2                               "402"</t>
  </si>
  <si>
    <t xml:space="preserve">0,8*2,0*2                                               "402"</t>
  </si>
  <si>
    <t>787</t>
  </si>
  <si>
    <t>Dokončovací práce - zasklívání</t>
  </si>
  <si>
    <t>7871925221</t>
  </si>
  <si>
    <t>Zasklívání stěn, příček do profilového těsnění sklem bezpečnostním tl přes 6 do 8 mm</t>
  </si>
  <si>
    <t>-931905492</t>
  </si>
  <si>
    <t xml:space="preserve">0,5*1,6*1                      "dělící stěna mezi pisoáry"</t>
  </si>
  <si>
    <t>998787102</t>
  </si>
  <si>
    <t>Přesun hmot tonážní pro zasklívání v objektech v přes 6 do 12 m</t>
  </si>
  <si>
    <t>1153784861</t>
  </si>
  <si>
    <t>998787181</t>
  </si>
  <si>
    <t>Příplatek k přesunu hmot tonážní 787 prováděný bez použití mechanizace</t>
  </si>
  <si>
    <t>-1672618647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</si>
  <si>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</si>
  <si>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</si>
  <si>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</si>
  <si>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</si>
  <si>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</si>
  <si>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</si>
  <si>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</si>
  <si>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</si>
  <si>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</si>
  <si>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</si>
  <si>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</si>
  <si>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</si>
  <si>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</si>
  <si>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</si>
  <si>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</si>
  <si>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</si>
  <si>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</si>
  <si>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</si>
  <si>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-60971884</t>
  </si>
  <si>
    <t>VRN2</t>
  </si>
  <si>
    <t>Příprava staveniště</t>
  </si>
  <si>
    <t>020001000</t>
  </si>
  <si>
    <t>-1516707445</t>
  </si>
  <si>
    <t>VRN3</t>
  </si>
  <si>
    <t>Zařízení staveniště</t>
  </si>
  <si>
    <t>030001000</t>
  </si>
  <si>
    <t>59373907</t>
  </si>
  <si>
    <t>VRN4</t>
  </si>
  <si>
    <t>Inženýrská činnost</t>
  </si>
  <si>
    <t>040001000</t>
  </si>
  <si>
    <t>1020634106</t>
  </si>
  <si>
    <t>VRN5</t>
  </si>
  <si>
    <t>Finanční náklady</t>
  </si>
  <si>
    <t>050001000</t>
  </si>
  <si>
    <t>543558310</t>
  </si>
  <si>
    <t>VRN6</t>
  </si>
  <si>
    <t>Územní vlivy</t>
  </si>
  <si>
    <t>060001000</t>
  </si>
  <si>
    <t>-967518299</t>
  </si>
  <si>
    <t>VRN7</t>
  </si>
  <si>
    <t>Provozní vlivy</t>
  </si>
  <si>
    <t>070001000</t>
  </si>
  <si>
    <t>1987503850</t>
  </si>
  <si>
    <t>VRN8</t>
  </si>
  <si>
    <t>Přesun stavebních kapacit</t>
  </si>
  <si>
    <t>080001000</t>
  </si>
  <si>
    <t>Další náklady na pracovníky</t>
  </si>
  <si>
    <t>824783748</t>
  </si>
  <si>
    <t>VRN9</t>
  </si>
  <si>
    <t>Ostatní náklady</t>
  </si>
  <si>
    <t>090001000</t>
  </si>
  <si>
    <t>1345641273</t>
  </si>
  <si>
    <t>SEZNAM FIGUR</t>
  </si>
  <si>
    <t>Výměra</t>
  </si>
  <si>
    <t xml:space="preserve"> 11</t>
  </si>
  <si>
    <t>Použití figury:</t>
  </si>
  <si>
    <t xml:space="preserve"> 12</t>
  </si>
  <si>
    <t xml:space="preserve"> 13</t>
  </si>
  <si>
    <t xml:space="preserve"> 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</si>
</sst>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Gebas4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úpravy soc. zázemí UHK, FIM - 3.n.p.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Hradec Králové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10. 6. 2023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UHK- Hradecká 1249/6, 500 03 Hradec Králové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Gebas atelier architects, Hradec Králové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ROUND(SUM(AS95:AS99),0)</f>
        <v>0</v>
      </c>
      <c r="AT94" s="98">
        <f>ROUND(SUM(AV94:AW94),0)</f>
        <v>0</v>
      </c>
      <c r="AU94" s="99">
        <f>ROUND(SUM(AU95:AU99),5)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ROUND(SUM(AZ95:AZ99),0)</f>
        <v>0</v>
      </c>
      <c r="BA94" s="98">
        <f>ROUND(SUM(BA95:BA99),0)</f>
        <v>0</v>
      </c>
      <c r="BB94" s="98">
        <f>ROUND(SUM(BB95:BB99),0)</f>
        <v>0</v>
      </c>
      <c r="BC94" s="98">
        <f>ROUND(SUM(BC95:BC99),0)</f>
        <v>0</v>
      </c>
      <c r="BD94" s="100">
        <f>ROUND(SUM(BD95:BD99),0)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24.7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'11 - Kompletní modernizac...'!J30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ROUND(SUM(AV95:AW95),0)</f>
        <v>0</v>
      </c>
      <c r="AU95" s="112">
        <f>'11 - Kompletní modernizac...'!P134</f>
        <v>0</v>
      </c>
      <c r="AV95" s="111">
        <f>'11 - Kompletní modernizac...'!J33</f>
        <v>0</v>
      </c>
      <c r="AW95" s="111">
        <f>'11 - Kompletní modernizac...'!J34</f>
        <v>0</v>
      </c>
      <c r="AX95" s="111">
        <f>'11 - Kompletní modernizac...'!J35</f>
        <v>0</v>
      </c>
      <c r="AY95" s="111">
        <f>'11 - Kompletní modernizac...'!J36</f>
        <v>0</v>
      </c>
      <c r="AZ95" s="111">
        <f>'11 - Kompletní modernizac...'!F33</f>
        <v>0</v>
      </c>
      <c r="BA95" s="111">
        <f>'11 - Kompletní modernizac...'!F34</f>
        <v>0</v>
      </c>
      <c r="BB95" s="111">
        <f>'11 - Kompletní modernizac...'!F35</f>
        <v>0</v>
      </c>
      <c r="BC95" s="111">
        <f>'11 - Kompletní modernizac...'!F36</f>
        <v>0</v>
      </c>
      <c r="BD95" s="113">
        <f>'11 - Kompletní modernizac...'!F37</f>
        <v>0</v>
      </c>
      <c r="BE95" s="7"/>
      <c r="BT95" s="114" t="s">
        <v>8</v>
      </c>
      <c r="BV95" s="114" t="s">
        <v>79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24.75" customHeight="1">
      <c r="A96" s="103" t="s">
        <v>81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'12 - Kompletní modernizac...'!J30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0">
        <v>0</v>
      </c>
      <c r="AT96" s="111">
        <f>ROUND(SUM(AV96:AW96),0)</f>
        <v>0</v>
      </c>
      <c r="AU96" s="112">
        <f>'12 - Kompletní modernizac...'!P134</f>
        <v>0</v>
      </c>
      <c r="AV96" s="111">
        <f>'12 - Kompletní modernizac...'!J33</f>
        <v>0</v>
      </c>
      <c r="AW96" s="111">
        <f>'12 - Kompletní modernizac...'!J34</f>
        <v>0</v>
      </c>
      <c r="AX96" s="111">
        <f>'12 - Kompletní modernizac...'!J35</f>
        <v>0</v>
      </c>
      <c r="AY96" s="111">
        <f>'12 - Kompletní modernizac...'!J36</f>
        <v>0</v>
      </c>
      <c r="AZ96" s="111">
        <f>'12 - Kompletní modernizac...'!F33</f>
        <v>0</v>
      </c>
      <c r="BA96" s="111">
        <f>'12 - Kompletní modernizac...'!F34</f>
        <v>0</v>
      </c>
      <c r="BB96" s="111">
        <f>'12 - Kompletní modernizac...'!F35</f>
        <v>0</v>
      </c>
      <c r="BC96" s="111">
        <f>'12 - Kompletní modernizac...'!F36</f>
        <v>0</v>
      </c>
      <c r="BD96" s="113">
        <f>'12 - Kompletní modernizac...'!F37</f>
        <v>0</v>
      </c>
      <c r="BE96" s="7"/>
      <c r="BT96" s="114" t="s">
        <v>8</v>
      </c>
      <c r="BV96" s="114" t="s">
        <v>79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7" customFormat="1" ht="24.75" customHeight="1">
      <c r="A97" s="103" t="s">
        <v>81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'13 - Kompletní modernizac...'!J30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84</v>
      </c>
      <c r="AR97" s="104"/>
      <c r="AS97" s="110">
        <v>0</v>
      </c>
      <c r="AT97" s="111">
        <f>ROUND(SUM(AV97:AW97),0)</f>
        <v>0</v>
      </c>
      <c r="AU97" s="112">
        <f>'13 - Kompletní modernizac...'!P134</f>
        <v>0</v>
      </c>
      <c r="AV97" s="111">
        <f>'13 - Kompletní modernizac...'!J33</f>
        <v>0</v>
      </c>
      <c r="AW97" s="111">
        <f>'13 - Kompletní modernizac...'!J34</f>
        <v>0</v>
      </c>
      <c r="AX97" s="111">
        <f>'13 - Kompletní modernizac...'!J35</f>
        <v>0</v>
      </c>
      <c r="AY97" s="111">
        <f>'13 - Kompletní modernizac...'!J36</f>
        <v>0</v>
      </c>
      <c r="AZ97" s="111">
        <f>'13 - Kompletní modernizac...'!F33</f>
        <v>0</v>
      </c>
      <c r="BA97" s="111">
        <f>'13 - Kompletní modernizac...'!F34</f>
        <v>0</v>
      </c>
      <c r="BB97" s="111">
        <f>'13 - Kompletní modernizac...'!F35</f>
        <v>0</v>
      </c>
      <c r="BC97" s="111">
        <f>'13 - Kompletní modernizac...'!F36</f>
        <v>0</v>
      </c>
      <c r="BD97" s="113">
        <f>'13 - Kompletní modernizac...'!F37</f>
        <v>0</v>
      </c>
      <c r="BE97" s="7"/>
      <c r="BT97" s="114" t="s">
        <v>8</v>
      </c>
      <c r="BV97" s="114" t="s">
        <v>79</v>
      </c>
      <c r="BW97" s="114" t="s">
        <v>92</v>
      </c>
      <c r="BX97" s="114" t="s">
        <v>4</v>
      </c>
      <c r="CL97" s="114" t="s">
        <v>1</v>
      </c>
      <c r="CM97" s="114" t="s">
        <v>86</v>
      </c>
    </row>
    <row r="98" s="7" customFormat="1" ht="24.75" customHeight="1">
      <c r="A98" s="103" t="s">
        <v>81</v>
      </c>
      <c r="B98" s="104"/>
      <c r="C98" s="105"/>
      <c r="D98" s="106" t="s">
        <v>93</v>
      </c>
      <c r="E98" s="106"/>
      <c r="F98" s="106"/>
      <c r="G98" s="106"/>
      <c r="H98" s="106"/>
      <c r="I98" s="107"/>
      <c r="J98" s="106" t="s">
        <v>94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'14 - Kompletní modernizac...'!J30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84</v>
      </c>
      <c r="AR98" s="104"/>
      <c r="AS98" s="110">
        <v>0</v>
      </c>
      <c r="AT98" s="111">
        <f>ROUND(SUM(AV98:AW98),0)</f>
        <v>0</v>
      </c>
      <c r="AU98" s="112">
        <f>'14 - Kompletní modernizac...'!P135</f>
        <v>0</v>
      </c>
      <c r="AV98" s="111">
        <f>'14 - Kompletní modernizac...'!J33</f>
        <v>0</v>
      </c>
      <c r="AW98" s="111">
        <f>'14 - Kompletní modernizac...'!J34</f>
        <v>0</v>
      </c>
      <c r="AX98" s="111">
        <f>'14 - Kompletní modernizac...'!J35</f>
        <v>0</v>
      </c>
      <c r="AY98" s="111">
        <f>'14 - Kompletní modernizac...'!J36</f>
        <v>0</v>
      </c>
      <c r="AZ98" s="111">
        <f>'14 - Kompletní modernizac...'!F33</f>
        <v>0</v>
      </c>
      <c r="BA98" s="111">
        <f>'14 - Kompletní modernizac...'!F34</f>
        <v>0</v>
      </c>
      <c r="BB98" s="111">
        <f>'14 - Kompletní modernizac...'!F35</f>
        <v>0</v>
      </c>
      <c r="BC98" s="111">
        <f>'14 - Kompletní modernizac...'!F36</f>
        <v>0</v>
      </c>
      <c r="BD98" s="113">
        <f>'14 - Kompletní modernizac...'!F37</f>
        <v>0</v>
      </c>
      <c r="BE98" s="7"/>
      <c r="BT98" s="114" t="s">
        <v>8</v>
      </c>
      <c r="BV98" s="114" t="s">
        <v>79</v>
      </c>
      <c r="BW98" s="114" t="s">
        <v>95</v>
      </c>
      <c r="BX98" s="114" t="s">
        <v>4</v>
      </c>
      <c r="CL98" s="114" t="s">
        <v>1</v>
      </c>
      <c r="CM98" s="114" t="s">
        <v>86</v>
      </c>
    </row>
    <row r="99" s="7" customFormat="1" ht="16.5" customHeight="1">
      <c r="A99" s="103" t="s">
        <v>81</v>
      </c>
      <c r="B99" s="104"/>
      <c r="C99" s="105"/>
      <c r="D99" s="106" t="s">
        <v>86</v>
      </c>
      <c r="E99" s="106"/>
      <c r="F99" s="106"/>
      <c r="G99" s="106"/>
      <c r="H99" s="106"/>
      <c r="I99" s="107"/>
      <c r="J99" s="106" t="s">
        <v>96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'2 - Vedlejší náklady'!J30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84</v>
      </c>
      <c r="AR99" s="104"/>
      <c r="AS99" s="115">
        <v>0</v>
      </c>
      <c r="AT99" s="116">
        <f>ROUND(SUM(AV99:AW99),0)</f>
        <v>0</v>
      </c>
      <c r="AU99" s="117">
        <f>'2 - Vedlejší náklady'!P126</f>
        <v>0</v>
      </c>
      <c r="AV99" s="116">
        <f>'2 - Vedlejší náklady'!J33</f>
        <v>0</v>
      </c>
      <c r="AW99" s="116">
        <f>'2 - Vedlejší náklady'!J34</f>
        <v>0</v>
      </c>
      <c r="AX99" s="116">
        <f>'2 - Vedlejší náklady'!J35</f>
        <v>0</v>
      </c>
      <c r="AY99" s="116">
        <f>'2 - Vedlejší náklady'!J36</f>
        <v>0</v>
      </c>
      <c r="AZ99" s="116">
        <f>'2 - Vedlejší náklady'!F33</f>
        <v>0</v>
      </c>
      <c r="BA99" s="116">
        <f>'2 - Vedlejší náklady'!F34</f>
        <v>0</v>
      </c>
      <c r="BB99" s="116">
        <f>'2 - Vedlejší náklady'!F35</f>
        <v>0</v>
      </c>
      <c r="BC99" s="116">
        <f>'2 - Vedlejší náklady'!F36</f>
        <v>0</v>
      </c>
      <c r="BD99" s="118">
        <f>'2 - Vedlejší náklady'!F37</f>
        <v>0</v>
      </c>
      <c r="BE99" s="7"/>
      <c r="BT99" s="114" t="s">
        <v>8</v>
      </c>
      <c r="BV99" s="114" t="s">
        <v>79</v>
      </c>
      <c r="BW99" s="114" t="s">
        <v>97</v>
      </c>
      <c r="BX99" s="114" t="s">
        <v>4</v>
      </c>
      <c r="CL99" s="114" t="s">
        <v>1</v>
      </c>
      <c r="CM99" s="114" t="s">
        <v>86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1 - Kompletní modernizac...'!C2" display="/"/>
    <hyperlink ref="A96" location="'12 - Kompletní modernizac...'!C2" display="/"/>
    <hyperlink ref="A97" location="'13 - Kompletní modernizac...'!C2" display="/"/>
    <hyperlink ref="A98" location="'14 - Kompletní modernizac...'!C2" display="/"/>
    <hyperlink ref="A99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19" t="s">
        <v>98</v>
      </c>
      <c r="BA2" s="119" t="s">
        <v>99</v>
      </c>
      <c r="BB2" s="119" t="s">
        <v>1</v>
      </c>
      <c r="BC2" s="119" t="s">
        <v>100</v>
      </c>
      <c r="BD2" s="119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19" t="s">
        <v>101</v>
      </c>
      <c r="BA3" s="119" t="s">
        <v>99</v>
      </c>
      <c r="BB3" s="119" t="s">
        <v>1</v>
      </c>
      <c r="BC3" s="119" t="s">
        <v>102</v>
      </c>
      <c r="BD3" s="119" t="s">
        <v>86</v>
      </c>
    </row>
    <row r="4" s="1" customFormat="1" ht="24.96" customHeight="1">
      <c r="B4" s="21"/>
      <c r="D4" s="22" t="s">
        <v>103</v>
      </c>
      <c r="L4" s="21"/>
      <c r="M4" s="120" t="s">
        <v>11</v>
      </c>
      <c r="AT4" s="18" t="s">
        <v>3</v>
      </c>
      <c r="AZ4" s="119" t="s">
        <v>104</v>
      </c>
      <c r="BA4" s="119" t="s">
        <v>105</v>
      </c>
      <c r="BB4" s="119" t="s">
        <v>1</v>
      </c>
      <c r="BC4" s="119" t="s">
        <v>106</v>
      </c>
      <c r="BD4" s="119" t="s">
        <v>86</v>
      </c>
    </row>
    <row r="5" s="1" customFormat="1" ht="6.96" customHeight="1">
      <c r="B5" s="21"/>
      <c r="L5" s="21"/>
      <c r="AZ5" s="119" t="s">
        <v>107</v>
      </c>
      <c r="BA5" s="119" t="s">
        <v>108</v>
      </c>
      <c r="BB5" s="119" t="s">
        <v>1</v>
      </c>
      <c r="BC5" s="119" t="s">
        <v>109</v>
      </c>
      <c r="BD5" s="119" t="s">
        <v>86</v>
      </c>
    </row>
    <row r="6" s="1" customFormat="1" ht="12" customHeight="1">
      <c r="B6" s="21"/>
      <c r="D6" s="31" t="s">
        <v>17</v>
      </c>
      <c r="L6" s="21"/>
      <c r="AZ6" s="119" t="s">
        <v>110</v>
      </c>
      <c r="BA6" s="119" t="s">
        <v>111</v>
      </c>
      <c r="BB6" s="119" t="s">
        <v>1</v>
      </c>
      <c r="BC6" s="119" t="s">
        <v>112</v>
      </c>
      <c r="BD6" s="119" t="s">
        <v>86</v>
      </c>
    </row>
    <row r="7" s="1" customFormat="1" ht="16.5" customHeight="1">
      <c r="B7" s="21"/>
      <c r="E7" s="121" t="str">
        <f>'Rekapitulace stavby'!K6</f>
        <v>Stavební úpravy soc. zázemí UHK, FIM - 3.n.p.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10. 6. 2023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ROUND(J134,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ROUND((SUM(BE134:BE515)),  0)</f>
        <v>0</v>
      </c>
      <c r="G33" s="37"/>
      <c r="H33" s="37"/>
      <c r="I33" s="128">
        <v>0.20999999999999999</v>
      </c>
      <c r="J33" s="127">
        <f>ROUND(((SUM(BE134:BE515))*I33),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ROUND((SUM(BF134:BF515)),  0)</f>
        <v>0</v>
      </c>
      <c r="G34" s="37"/>
      <c r="H34" s="37"/>
      <c r="I34" s="128">
        <v>0.14999999999999999</v>
      </c>
      <c r="J34" s="127">
        <f>ROUND(((SUM(BF134:BF515))*I34),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ROUND((SUM(BG134:BG515)),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ROUND((SUM(BH134:BH515)),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ROUND((SUM(BI134:BI515)),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FIM - 3.n.p.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11 - Kompletní modernizace sociálního zázemí m.č. 101-105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10. 6. 2023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118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119</v>
      </c>
    </row>
    <row r="97" s="9" customFormat="1" ht="24.96" customHeight="1">
      <c r="A97" s="9"/>
      <c r="B97" s="140"/>
      <c r="C97" s="9"/>
      <c r="D97" s="141" t="s">
        <v>120</v>
      </c>
      <c r="E97" s="142"/>
      <c r="F97" s="142"/>
      <c r="G97" s="142"/>
      <c r="H97" s="142"/>
      <c r="I97" s="142"/>
      <c r="J97" s="143">
        <f>J135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121</v>
      </c>
      <c r="E98" s="146"/>
      <c r="F98" s="146"/>
      <c r="G98" s="146"/>
      <c r="H98" s="146"/>
      <c r="I98" s="146"/>
      <c r="J98" s="147">
        <f>J136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122</v>
      </c>
      <c r="E99" s="146"/>
      <c r="F99" s="146"/>
      <c r="G99" s="146"/>
      <c r="H99" s="146"/>
      <c r="I99" s="146"/>
      <c r="J99" s="147">
        <f>J139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123</v>
      </c>
      <c r="E100" s="146"/>
      <c r="F100" s="146"/>
      <c r="G100" s="146"/>
      <c r="H100" s="146"/>
      <c r="I100" s="146"/>
      <c r="J100" s="147">
        <f>J142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124</v>
      </c>
      <c r="E101" s="146"/>
      <c r="F101" s="146"/>
      <c r="G101" s="146"/>
      <c r="H101" s="146"/>
      <c r="I101" s="146"/>
      <c r="J101" s="147">
        <f>J161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125</v>
      </c>
      <c r="E102" s="146"/>
      <c r="F102" s="146"/>
      <c r="G102" s="146"/>
      <c r="H102" s="146"/>
      <c r="I102" s="146"/>
      <c r="J102" s="147">
        <f>J169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0"/>
      <c r="C103" s="9"/>
      <c r="D103" s="141" t="s">
        <v>126</v>
      </c>
      <c r="E103" s="142"/>
      <c r="F103" s="142"/>
      <c r="G103" s="142"/>
      <c r="H103" s="142"/>
      <c r="I103" s="142"/>
      <c r="J103" s="143">
        <f>J172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4"/>
      <c r="C104" s="10"/>
      <c r="D104" s="145" t="s">
        <v>127</v>
      </c>
      <c r="E104" s="146"/>
      <c r="F104" s="146"/>
      <c r="G104" s="146"/>
      <c r="H104" s="146"/>
      <c r="I104" s="146"/>
      <c r="J104" s="147">
        <f>J173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128</v>
      </c>
      <c r="E105" s="146"/>
      <c r="F105" s="146"/>
      <c r="G105" s="146"/>
      <c r="H105" s="146"/>
      <c r="I105" s="146"/>
      <c r="J105" s="147">
        <f>J178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129</v>
      </c>
      <c r="E106" s="146"/>
      <c r="F106" s="146"/>
      <c r="G106" s="146"/>
      <c r="H106" s="146"/>
      <c r="I106" s="146"/>
      <c r="J106" s="147">
        <f>J265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130</v>
      </c>
      <c r="E107" s="146"/>
      <c r="F107" s="146"/>
      <c r="G107" s="146"/>
      <c r="H107" s="146"/>
      <c r="I107" s="146"/>
      <c r="J107" s="147">
        <f>J273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131</v>
      </c>
      <c r="E108" s="146"/>
      <c r="F108" s="146"/>
      <c r="G108" s="146"/>
      <c r="H108" s="146"/>
      <c r="I108" s="146"/>
      <c r="J108" s="147">
        <f>J306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132</v>
      </c>
      <c r="E109" s="146"/>
      <c r="F109" s="146"/>
      <c r="G109" s="146"/>
      <c r="H109" s="146"/>
      <c r="I109" s="146"/>
      <c r="J109" s="147">
        <f>J312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133</v>
      </c>
      <c r="E110" s="146"/>
      <c r="F110" s="146"/>
      <c r="G110" s="146"/>
      <c r="H110" s="146"/>
      <c r="I110" s="146"/>
      <c r="J110" s="147">
        <f>J345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134</v>
      </c>
      <c r="E111" s="146"/>
      <c r="F111" s="146"/>
      <c r="G111" s="146"/>
      <c r="H111" s="146"/>
      <c r="I111" s="146"/>
      <c r="J111" s="147">
        <f>J397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135</v>
      </c>
      <c r="E112" s="146"/>
      <c r="F112" s="146"/>
      <c r="G112" s="146"/>
      <c r="H112" s="146"/>
      <c r="I112" s="146"/>
      <c r="J112" s="147">
        <f>J435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136</v>
      </c>
      <c r="E113" s="146"/>
      <c r="F113" s="146"/>
      <c r="G113" s="146"/>
      <c r="H113" s="146"/>
      <c r="I113" s="146"/>
      <c r="J113" s="147">
        <f>J479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0"/>
      <c r="C114" s="9"/>
      <c r="D114" s="141" t="s">
        <v>137</v>
      </c>
      <c r="E114" s="142"/>
      <c r="F114" s="142"/>
      <c r="G114" s="142"/>
      <c r="H114" s="142"/>
      <c r="I114" s="142"/>
      <c r="J114" s="143">
        <f>J497</f>
        <v>0</v>
      </c>
      <c r="K114" s="9"/>
      <c r="L114" s="14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17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1" t="str">
        <f>E7</f>
        <v>Stavební úpravy soc. zázemí UHK, FIM - 3.n.p.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113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11 - Kompletní modernizace sociálního zázemí m.č. 101-105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21</v>
      </c>
      <c r="D128" s="37"/>
      <c r="E128" s="37"/>
      <c r="F128" s="26" t="str">
        <f>F12</f>
        <v>Hradec Králové</v>
      </c>
      <c r="G128" s="37"/>
      <c r="H128" s="37"/>
      <c r="I128" s="31" t="s">
        <v>23</v>
      </c>
      <c r="J128" s="68" t="str">
        <f>IF(J12="","",J12)</f>
        <v>10. 6. 2023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40.05" customHeight="1">
      <c r="A130" s="37"/>
      <c r="B130" s="38"/>
      <c r="C130" s="31" t="s">
        <v>25</v>
      </c>
      <c r="D130" s="37"/>
      <c r="E130" s="37"/>
      <c r="F130" s="26" t="str">
        <f>E15</f>
        <v>UHK- Hradecká 1249/6, 500 03 Hradec Králové</v>
      </c>
      <c r="G130" s="37"/>
      <c r="H130" s="37"/>
      <c r="I130" s="31" t="s">
        <v>31</v>
      </c>
      <c r="J130" s="35" t="str">
        <f>E21</f>
        <v>Gebas atelier architects, Hradec Králové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29</v>
      </c>
      <c r="D131" s="37"/>
      <c r="E131" s="37"/>
      <c r="F131" s="26" t="str">
        <f>IF(E18="","",E18)</f>
        <v>Vyplň údaj</v>
      </c>
      <c r="G131" s="37"/>
      <c r="H131" s="37"/>
      <c r="I131" s="31" t="s">
        <v>34</v>
      </c>
      <c r="J131" s="35" t="str">
        <f>E24</f>
        <v>ing. V. Švehla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8"/>
      <c r="B133" s="149"/>
      <c r="C133" s="150" t="s">
        <v>139</v>
      </c>
      <c r="D133" s="151" t="s">
        <v>62</v>
      </c>
      <c r="E133" s="151" t="s">
        <v>58</v>
      </c>
      <c r="F133" s="151" t="s">
        <v>59</v>
      </c>
      <c r="G133" s="151" t="s">
        <v>140</v>
      </c>
      <c r="H133" s="151" t="s">
        <v>141</v>
      </c>
      <c r="I133" s="151" t="s">
        <v>142</v>
      </c>
      <c r="J133" s="151" t="s">
        <v>117</v>
      </c>
      <c r="K133" s="152" t="s">
        <v>143</v>
      </c>
      <c r="L133" s="153"/>
      <c r="M133" s="85" t="s">
        <v>1</v>
      </c>
      <c r="N133" s="86" t="s">
        <v>41</v>
      </c>
      <c r="O133" s="86" t="s">
        <v>144</v>
      </c>
      <c r="P133" s="86" t="s">
        <v>145</v>
      </c>
      <c r="Q133" s="86" t="s">
        <v>146</v>
      </c>
      <c r="R133" s="86" t="s">
        <v>147</v>
      </c>
      <c r="S133" s="86" t="s">
        <v>148</v>
      </c>
      <c r="T133" s="87" t="s">
        <v>149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="2" customFormat="1" ht="22.8" customHeight="1">
      <c r="A134" s="37"/>
      <c r="B134" s="38"/>
      <c r="C134" s="92" t="s">
        <v>150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P135+P172+P497</f>
        <v>0</v>
      </c>
      <c r="Q134" s="89"/>
      <c r="R134" s="155">
        <f>R135+R172+R497</f>
        <v>6.4582026653679998</v>
      </c>
      <c r="S134" s="89"/>
      <c r="T134" s="156">
        <f>T135+T172+T497</f>
        <v>10.263105500000002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76</v>
      </c>
      <c r="AU134" s="18" t="s">
        <v>119</v>
      </c>
      <c r="BK134" s="157">
        <f>BK135+BK172+BK497</f>
        <v>0</v>
      </c>
    </row>
    <row r="135" s="12" customFormat="1" ht="25.92" customHeight="1">
      <c r="A135" s="12"/>
      <c r="B135" s="158"/>
      <c r="C135" s="12"/>
      <c r="D135" s="159" t="s">
        <v>76</v>
      </c>
      <c r="E135" s="160" t="s">
        <v>151</v>
      </c>
      <c r="F135" s="160" t="s">
        <v>152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P136+P139+P142+P161+P169</f>
        <v>0</v>
      </c>
      <c r="Q135" s="164"/>
      <c r="R135" s="165">
        <f>R136+R139+R142+R161+R169</f>
        <v>0.46297339924800002</v>
      </c>
      <c r="S135" s="164"/>
      <c r="T135" s="166">
        <f>T136+T139+T142+T161+T169</f>
        <v>8.7849448000000017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</v>
      </c>
      <c r="AT135" s="167" t="s">
        <v>76</v>
      </c>
      <c r="AU135" s="167" t="s">
        <v>77</v>
      </c>
      <c r="AY135" s="159" t="s">
        <v>153</v>
      </c>
      <c r="BK135" s="168">
        <f>BK136+BK139+BK142+BK161+BK169</f>
        <v>0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154</v>
      </c>
      <c r="F136" s="169" t="s">
        <v>155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SUM(P137:P138)</f>
        <v>0</v>
      </c>
      <c r="Q136" s="164"/>
      <c r="R136" s="165">
        <f>SUM(R137:R138)</f>
        <v>0.28532000000000002</v>
      </c>
      <c r="S136" s="164"/>
      <c r="T136" s="166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</v>
      </c>
      <c r="AT136" s="167" t="s">
        <v>76</v>
      </c>
      <c r="AU136" s="167" t="s">
        <v>8</v>
      </c>
      <c r="AY136" s="159" t="s">
        <v>153</v>
      </c>
      <c r="BK136" s="168">
        <f>SUM(BK137:BK138)</f>
        <v>0</v>
      </c>
    </row>
    <row r="137" s="2" customFormat="1" ht="33" customHeight="1">
      <c r="A137" s="37"/>
      <c r="B137" s="171"/>
      <c r="C137" s="172" t="s">
        <v>8</v>
      </c>
      <c r="D137" s="172" t="s">
        <v>156</v>
      </c>
      <c r="E137" s="173" t="s">
        <v>157</v>
      </c>
      <c r="F137" s="174" t="s">
        <v>158</v>
      </c>
      <c r="G137" s="175" t="s">
        <v>159</v>
      </c>
      <c r="H137" s="176">
        <v>4</v>
      </c>
      <c r="I137" s="177"/>
      <c r="J137" s="178">
        <f>ROUND(I137*H137,0)</f>
        <v>0</v>
      </c>
      <c r="K137" s="174" t="s">
        <v>160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0.071330000000000005</v>
      </c>
      <c r="R137" s="181">
        <f>Q137*H137</f>
        <v>0.28532000000000002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161</v>
      </c>
      <c r="AT137" s="183" t="s">
        <v>156</v>
      </c>
      <c r="AU137" s="183" t="s">
        <v>86</v>
      </c>
      <c r="AY137" s="18" t="s">
        <v>153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161</v>
      </c>
      <c r="BM137" s="183" t="s">
        <v>162</v>
      </c>
    </row>
    <row r="138" s="13" customFormat="1">
      <c r="A138" s="13"/>
      <c r="B138" s="185"/>
      <c r="C138" s="13"/>
      <c r="D138" s="186" t="s">
        <v>163</v>
      </c>
      <c r="E138" s="187" t="s">
        <v>1</v>
      </c>
      <c r="F138" s="188" t="s">
        <v>164</v>
      </c>
      <c r="G138" s="13"/>
      <c r="H138" s="189">
        <v>4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163</v>
      </c>
      <c r="AU138" s="187" t="s">
        <v>86</v>
      </c>
      <c r="AV138" s="13" t="s">
        <v>86</v>
      </c>
      <c r="AW138" s="13" t="s">
        <v>33</v>
      </c>
      <c r="AX138" s="13" t="s">
        <v>8</v>
      </c>
      <c r="AY138" s="187" t="s">
        <v>153</v>
      </c>
    </row>
    <row r="139" s="12" customFormat="1" ht="22.8" customHeight="1">
      <c r="A139" s="12"/>
      <c r="B139" s="158"/>
      <c r="C139" s="12"/>
      <c r="D139" s="159" t="s">
        <v>76</v>
      </c>
      <c r="E139" s="169" t="s">
        <v>165</v>
      </c>
      <c r="F139" s="169" t="s">
        <v>166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SUM(P140:P141)</f>
        <v>0</v>
      </c>
      <c r="Q139" s="164"/>
      <c r="R139" s="165">
        <f>SUM(R140:R141)</f>
        <v>0.17476680000000003</v>
      </c>
      <c r="S139" s="164"/>
      <c r="T139" s="16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</v>
      </c>
      <c r="AT139" s="167" t="s">
        <v>76</v>
      </c>
      <c r="AU139" s="167" t="s">
        <v>8</v>
      </c>
      <c r="AY139" s="159" t="s">
        <v>153</v>
      </c>
      <c r="BK139" s="168">
        <f>SUM(BK140:BK141)</f>
        <v>0</v>
      </c>
    </row>
    <row r="140" s="2" customFormat="1" ht="24.15" customHeight="1">
      <c r="A140" s="37"/>
      <c r="B140" s="171"/>
      <c r="C140" s="172" t="s">
        <v>86</v>
      </c>
      <c r="D140" s="172" t="s">
        <v>156</v>
      </c>
      <c r="E140" s="173" t="s">
        <v>167</v>
      </c>
      <c r="F140" s="174" t="s">
        <v>168</v>
      </c>
      <c r="G140" s="175" t="s">
        <v>159</v>
      </c>
      <c r="H140" s="176">
        <v>17.134</v>
      </c>
      <c r="I140" s="177"/>
      <c r="J140" s="178">
        <f>ROUND(I140*H140,0)</f>
        <v>0</v>
      </c>
      <c r="K140" s="174" t="s">
        <v>160</v>
      </c>
      <c r="L140" s="38"/>
      <c r="M140" s="179" t="s">
        <v>1</v>
      </c>
      <c r="N140" s="180" t="s">
        <v>42</v>
      </c>
      <c r="O140" s="76"/>
      <c r="P140" s="181">
        <f>O140*H140</f>
        <v>0</v>
      </c>
      <c r="Q140" s="181">
        <v>0.010200000000000001</v>
      </c>
      <c r="R140" s="181">
        <f>Q140*H140</f>
        <v>0.17476680000000003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161</v>
      </c>
      <c r="AT140" s="183" t="s">
        <v>156</v>
      </c>
      <c r="AU140" s="183" t="s">
        <v>86</v>
      </c>
      <c r="AY140" s="18" t="s">
        <v>153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</v>
      </c>
      <c r="BK140" s="184">
        <f>ROUND(I140*H140,0)</f>
        <v>0</v>
      </c>
      <c r="BL140" s="18" t="s">
        <v>161</v>
      </c>
      <c r="BM140" s="183" t="s">
        <v>169</v>
      </c>
    </row>
    <row r="141" s="13" customFormat="1">
      <c r="A141" s="13"/>
      <c r="B141" s="185"/>
      <c r="C141" s="13"/>
      <c r="D141" s="186" t="s">
        <v>163</v>
      </c>
      <c r="E141" s="187" t="s">
        <v>1</v>
      </c>
      <c r="F141" s="188" t="s">
        <v>104</v>
      </c>
      <c r="G141" s="13"/>
      <c r="H141" s="189">
        <v>17.134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163</v>
      </c>
      <c r="AU141" s="187" t="s">
        <v>86</v>
      </c>
      <c r="AV141" s="13" t="s">
        <v>86</v>
      </c>
      <c r="AW141" s="13" t="s">
        <v>33</v>
      </c>
      <c r="AX141" s="13" t="s">
        <v>8</v>
      </c>
      <c r="AY141" s="187" t="s">
        <v>153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170</v>
      </c>
      <c r="F142" s="169" t="s">
        <v>171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SUM(P143:P160)</f>
        <v>0</v>
      </c>
      <c r="Q142" s="164"/>
      <c r="R142" s="165">
        <f>SUM(R143:R160)</f>
        <v>0.002886599248</v>
      </c>
      <c r="S142" s="164"/>
      <c r="T142" s="166">
        <f>SUM(T143:T160)</f>
        <v>8.7849448000000017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</v>
      </c>
      <c r="AT142" s="167" t="s">
        <v>76</v>
      </c>
      <c r="AU142" s="167" t="s">
        <v>8</v>
      </c>
      <c r="AY142" s="159" t="s">
        <v>153</v>
      </c>
      <c r="BK142" s="168">
        <f>SUM(BK143:BK160)</f>
        <v>0</v>
      </c>
    </row>
    <row r="143" s="2" customFormat="1" ht="33" customHeight="1">
      <c r="A143" s="37"/>
      <c r="B143" s="171"/>
      <c r="C143" s="172" t="s">
        <v>154</v>
      </c>
      <c r="D143" s="172" t="s">
        <v>156</v>
      </c>
      <c r="E143" s="173" t="s">
        <v>172</v>
      </c>
      <c r="F143" s="174" t="s">
        <v>173</v>
      </c>
      <c r="G143" s="175" t="s">
        <v>159</v>
      </c>
      <c r="H143" s="176">
        <v>17.134</v>
      </c>
      <c r="I143" s="177"/>
      <c r="J143" s="178">
        <f>ROUND(I143*H143,0)</f>
        <v>0</v>
      </c>
      <c r="K143" s="174" t="s">
        <v>160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0.00012999999999999999</v>
      </c>
      <c r="R143" s="181">
        <f>Q143*H143</f>
        <v>0.0022274199999999999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161</v>
      </c>
      <c r="AT143" s="183" t="s">
        <v>156</v>
      </c>
      <c r="AU143" s="183" t="s">
        <v>86</v>
      </c>
      <c r="AY143" s="18" t="s">
        <v>153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161</v>
      </c>
      <c r="BM143" s="183" t="s">
        <v>165</v>
      </c>
    </row>
    <row r="144" s="13" customFormat="1">
      <c r="A144" s="13"/>
      <c r="B144" s="185"/>
      <c r="C144" s="13"/>
      <c r="D144" s="186" t="s">
        <v>163</v>
      </c>
      <c r="E144" s="187" t="s">
        <v>1</v>
      </c>
      <c r="F144" s="188" t="s">
        <v>104</v>
      </c>
      <c r="G144" s="13"/>
      <c r="H144" s="189">
        <v>17.134</v>
      </c>
      <c r="I144" s="190"/>
      <c r="J144" s="13"/>
      <c r="K144" s="13"/>
      <c r="L144" s="185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163</v>
      </c>
      <c r="AU144" s="187" t="s">
        <v>86</v>
      </c>
      <c r="AV144" s="13" t="s">
        <v>86</v>
      </c>
      <c r="AW144" s="13" t="s">
        <v>33</v>
      </c>
      <c r="AX144" s="13" t="s">
        <v>8</v>
      </c>
      <c r="AY144" s="187" t="s">
        <v>153</v>
      </c>
    </row>
    <row r="145" s="2" customFormat="1" ht="24.15" customHeight="1">
      <c r="A145" s="37"/>
      <c r="B145" s="171"/>
      <c r="C145" s="172" t="s">
        <v>161</v>
      </c>
      <c r="D145" s="172" t="s">
        <v>156</v>
      </c>
      <c r="E145" s="173" t="s">
        <v>174</v>
      </c>
      <c r="F145" s="174" t="s">
        <v>175</v>
      </c>
      <c r="G145" s="175" t="s">
        <v>159</v>
      </c>
      <c r="H145" s="176">
        <v>17.134</v>
      </c>
      <c r="I145" s="177"/>
      <c r="J145" s="178">
        <f>ROUND(I145*H145,0)</f>
        <v>0</v>
      </c>
      <c r="K145" s="174" t="s">
        <v>160</v>
      </c>
      <c r="L145" s="38"/>
      <c r="M145" s="179" t="s">
        <v>1</v>
      </c>
      <c r="N145" s="180" t="s">
        <v>42</v>
      </c>
      <c r="O145" s="76"/>
      <c r="P145" s="181">
        <f>O145*H145</f>
        <v>0</v>
      </c>
      <c r="Q145" s="181">
        <v>3.4999999999999997E-05</v>
      </c>
      <c r="R145" s="181">
        <f>Q145*H145</f>
        <v>0.00059968999999999995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161</v>
      </c>
      <c r="AT145" s="183" t="s">
        <v>156</v>
      </c>
      <c r="AU145" s="183" t="s">
        <v>86</v>
      </c>
      <c r="AY145" s="18" t="s">
        <v>153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161</v>
      </c>
      <c r="BM145" s="183" t="s">
        <v>176</v>
      </c>
    </row>
    <row r="146" s="13" customFormat="1">
      <c r="A146" s="13"/>
      <c r="B146" s="185"/>
      <c r="C146" s="13"/>
      <c r="D146" s="186" t="s">
        <v>163</v>
      </c>
      <c r="E146" s="187" t="s">
        <v>1</v>
      </c>
      <c r="F146" s="188" t="s">
        <v>104</v>
      </c>
      <c r="G146" s="13"/>
      <c r="H146" s="189">
        <v>17.134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163</v>
      </c>
      <c r="AU146" s="187" t="s">
        <v>86</v>
      </c>
      <c r="AV146" s="13" t="s">
        <v>86</v>
      </c>
      <c r="AW146" s="13" t="s">
        <v>33</v>
      </c>
      <c r="AX146" s="13" t="s">
        <v>8</v>
      </c>
      <c r="AY146" s="187" t="s">
        <v>153</v>
      </c>
    </row>
    <row r="147" s="2" customFormat="1" ht="21.75" customHeight="1">
      <c r="A147" s="37"/>
      <c r="B147" s="171"/>
      <c r="C147" s="172" t="s">
        <v>177</v>
      </c>
      <c r="D147" s="172" t="s">
        <v>156</v>
      </c>
      <c r="E147" s="173" t="s">
        <v>178</v>
      </c>
      <c r="F147" s="174" t="s">
        <v>179</v>
      </c>
      <c r="G147" s="175" t="s">
        <v>159</v>
      </c>
      <c r="H147" s="176">
        <v>17.134</v>
      </c>
      <c r="I147" s="177"/>
      <c r="J147" s="178">
        <f>ROUND(I147*H147,0)</f>
        <v>0</v>
      </c>
      <c r="K147" s="174" t="s">
        <v>160</v>
      </c>
      <c r="L147" s="38"/>
      <c r="M147" s="179" t="s">
        <v>1</v>
      </c>
      <c r="N147" s="180" t="s">
        <v>42</v>
      </c>
      <c r="O147" s="76"/>
      <c r="P147" s="181">
        <f>O147*H147</f>
        <v>0</v>
      </c>
      <c r="Q147" s="181">
        <v>3.472E-06</v>
      </c>
      <c r="R147" s="181">
        <f>Q147*H147</f>
        <v>5.9489247999999998E-05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161</v>
      </c>
      <c r="AT147" s="183" t="s">
        <v>156</v>
      </c>
      <c r="AU147" s="183" t="s">
        <v>86</v>
      </c>
      <c r="AY147" s="18" t="s">
        <v>153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</v>
      </c>
      <c r="BK147" s="184">
        <f>ROUND(I147*H147,0)</f>
        <v>0</v>
      </c>
      <c r="BL147" s="18" t="s">
        <v>161</v>
      </c>
      <c r="BM147" s="183" t="s">
        <v>180</v>
      </c>
    </row>
    <row r="148" s="13" customFormat="1">
      <c r="A148" s="13"/>
      <c r="B148" s="185"/>
      <c r="C148" s="13"/>
      <c r="D148" s="186" t="s">
        <v>163</v>
      </c>
      <c r="E148" s="187" t="s">
        <v>1</v>
      </c>
      <c r="F148" s="188" t="s">
        <v>104</v>
      </c>
      <c r="G148" s="13"/>
      <c r="H148" s="189">
        <v>17.134</v>
      </c>
      <c r="I148" s="190"/>
      <c r="J148" s="13"/>
      <c r="K148" s="13"/>
      <c r="L148" s="185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163</v>
      </c>
      <c r="AU148" s="187" t="s">
        <v>86</v>
      </c>
      <c r="AV148" s="13" t="s">
        <v>86</v>
      </c>
      <c r="AW148" s="13" t="s">
        <v>33</v>
      </c>
      <c r="AX148" s="13" t="s">
        <v>8</v>
      </c>
      <c r="AY148" s="187" t="s">
        <v>153</v>
      </c>
    </row>
    <row r="149" s="2" customFormat="1" ht="24.15" customHeight="1">
      <c r="A149" s="37"/>
      <c r="B149" s="171"/>
      <c r="C149" s="172" t="s">
        <v>165</v>
      </c>
      <c r="D149" s="172" t="s">
        <v>156</v>
      </c>
      <c r="E149" s="173" t="s">
        <v>181</v>
      </c>
      <c r="F149" s="174" t="s">
        <v>182</v>
      </c>
      <c r="G149" s="175" t="s">
        <v>159</v>
      </c>
      <c r="H149" s="176">
        <v>17.134</v>
      </c>
      <c r="I149" s="177"/>
      <c r="J149" s="178">
        <f>ROUND(I149*H149,0)</f>
        <v>0</v>
      </c>
      <c r="K149" s="174" t="s">
        <v>160</v>
      </c>
      <c r="L149" s="38"/>
      <c r="M149" s="179" t="s">
        <v>1</v>
      </c>
      <c r="N149" s="180" t="s">
        <v>42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0.057000000000000002</v>
      </c>
      <c r="T149" s="182">
        <f>S149*H149</f>
        <v>0.97663800000000001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161</v>
      </c>
      <c r="AT149" s="183" t="s">
        <v>156</v>
      </c>
      <c r="AU149" s="183" t="s">
        <v>86</v>
      </c>
      <c r="AY149" s="18" t="s">
        <v>153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</v>
      </c>
      <c r="BK149" s="184">
        <f>ROUND(I149*H149,0)</f>
        <v>0</v>
      </c>
      <c r="BL149" s="18" t="s">
        <v>161</v>
      </c>
      <c r="BM149" s="183" t="s">
        <v>183</v>
      </c>
    </row>
    <row r="150" s="13" customFormat="1">
      <c r="A150" s="13"/>
      <c r="B150" s="185"/>
      <c r="C150" s="13"/>
      <c r="D150" s="186" t="s">
        <v>163</v>
      </c>
      <c r="E150" s="187" t="s">
        <v>1</v>
      </c>
      <c r="F150" s="188" t="s">
        <v>104</v>
      </c>
      <c r="G150" s="13"/>
      <c r="H150" s="189">
        <v>17.134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163</v>
      </c>
      <c r="AU150" s="187" t="s">
        <v>86</v>
      </c>
      <c r="AV150" s="13" t="s">
        <v>86</v>
      </c>
      <c r="AW150" s="13" t="s">
        <v>33</v>
      </c>
      <c r="AX150" s="13" t="s">
        <v>8</v>
      </c>
      <c r="AY150" s="187" t="s">
        <v>153</v>
      </c>
    </row>
    <row r="151" s="2" customFormat="1" ht="21.75" customHeight="1">
      <c r="A151" s="37"/>
      <c r="B151" s="171"/>
      <c r="C151" s="172" t="s">
        <v>184</v>
      </c>
      <c r="D151" s="172" t="s">
        <v>156</v>
      </c>
      <c r="E151" s="173" t="s">
        <v>185</v>
      </c>
      <c r="F151" s="174" t="s">
        <v>186</v>
      </c>
      <c r="G151" s="175" t="s">
        <v>159</v>
      </c>
      <c r="H151" s="176">
        <v>7.4000000000000004</v>
      </c>
      <c r="I151" s="177"/>
      <c r="J151" s="178">
        <f>ROUND(I151*H151,0)</f>
        <v>0</v>
      </c>
      <c r="K151" s="174" t="s">
        <v>160</v>
      </c>
      <c r="L151" s="38"/>
      <c r="M151" s="179" t="s">
        <v>1</v>
      </c>
      <c r="N151" s="180" t="s">
        <v>42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0.087999999999999995</v>
      </c>
      <c r="T151" s="182">
        <f>S151*H151</f>
        <v>0.6512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161</v>
      </c>
      <c r="AT151" s="183" t="s">
        <v>156</v>
      </c>
      <c r="AU151" s="183" t="s">
        <v>86</v>
      </c>
      <c r="AY151" s="18" t="s">
        <v>153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</v>
      </c>
      <c r="BK151" s="184">
        <f>ROUND(I151*H151,0)</f>
        <v>0</v>
      </c>
      <c r="BL151" s="18" t="s">
        <v>161</v>
      </c>
      <c r="BM151" s="183" t="s">
        <v>93</v>
      </c>
    </row>
    <row r="152" s="13" customFormat="1">
      <c r="A152" s="13"/>
      <c r="B152" s="185"/>
      <c r="C152" s="13"/>
      <c r="D152" s="186" t="s">
        <v>163</v>
      </c>
      <c r="E152" s="187" t="s">
        <v>1</v>
      </c>
      <c r="F152" s="188" t="s">
        <v>187</v>
      </c>
      <c r="G152" s="13"/>
      <c r="H152" s="189">
        <v>5.5999999999999996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163</v>
      </c>
      <c r="AU152" s="187" t="s">
        <v>86</v>
      </c>
      <c r="AV152" s="13" t="s">
        <v>86</v>
      </c>
      <c r="AW152" s="13" t="s">
        <v>33</v>
      </c>
      <c r="AX152" s="13" t="s">
        <v>77</v>
      </c>
      <c r="AY152" s="187" t="s">
        <v>153</v>
      </c>
    </row>
    <row r="153" s="13" customFormat="1">
      <c r="A153" s="13"/>
      <c r="B153" s="185"/>
      <c r="C153" s="13"/>
      <c r="D153" s="186" t="s">
        <v>163</v>
      </c>
      <c r="E153" s="187" t="s">
        <v>1</v>
      </c>
      <c r="F153" s="188" t="s">
        <v>188</v>
      </c>
      <c r="G153" s="13"/>
      <c r="H153" s="189">
        <v>1.8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163</v>
      </c>
      <c r="AU153" s="187" t="s">
        <v>86</v>
      </c>
      <c r="AV153" s="13" t="s">
        <v>86</v>
      </c>
      <c r="AW153" s="13" t="s">
        <v>33</v>
      </c>
      <c r="AX153" s="13" t="s">
        <v>77</v>
      </c>
      <c r="AY153" s="187" t="s">
        <v>153</v>
      </c>
    </row>
    <row r="154" s="14" customFormat="1">
      <c r="A154" s="14"/>
      <c r="B154" s="194"/>
      <c r="C154" s="14"/>
      <c r="D154" s="186" t="s">
        <v>163</v>
      </c>
      <c r="E154" s="195" t="s">
        <v>1</v>
      </c>
      <c r="F154" s="196" t="s">
        <v>189</v>
      </c>
      <c r="G154" s="14"/>
      <c r="H154" s="197">
        <v>7.4000000000000004</v>
      </c>
      <c r="I154" s="198"/>
      <c r="J154" s="14"/>
      <c r="K154" s="14"/>
      <c r="L154" s="194"/>
      <c r="M154" s="199"/>
      <c r="N154" s="200"/>
      <c r="O154" s="200"/>
      <c r="P154" s="200"/>
      <c r="Q154" s="200"/>
      <c r="R154" s="200"/>
      <c r="S154" s="200"/>
      <c r="T154" s="20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5" t="s">
        <v>163</v>
      </c>
      <c r="AU154" s="195" t="s">
        <v>86</v>
      </c>
      <c r="AV154" s="14" t="s">
        <v>154</v>
      </c>
      <c r="AW154" s="14" t="s">
        <v>33</v>
      </c>
      <c r="AX154" s="14" t="s">
        <v>8</v>
      </c>
      <c r="AY154" s="195" t="s">
        <v>153</v>
      </c>
    </row>
    <row r="155" s="2" customFormat="1" ht="24.15" customHeight="1">
      <c r="A155" s="37"/>
      <c r="B155" s="171"/>
      <c r="C155" s="172" t="s">
        <v>176</v>
      </c>
      <c r="D155" s="172" t="s">
        <v>156</v>
      </c>
      <c r="E155" s="173" t="s">
        <v>190</v>
      </c>
      <c r="F155" s="174" t="s">
        <v>191</v>
      </c>
      <c r="G155" s="175" t="s">
        <v>159</v>
      </c>
      <c r="H155" s="176">
        <v>4</v>
      </c>
      <c r="I155" s="177"/>
      <c r="J155" s="178">
        <f>ROUND(I155*H155,0)</f>
        <v>0</v>
      </c>
      <c r="K155" s="174" t="s">
        <v>160</v>
      </c>
      <c r="L155" s="38"/>
      <c r="M155" s="179" t="s">
        <v>1</v>
      </c>
      <c r="N155" s="180" t="s">
        <v>42</v>
      </c>
      <c r="O155" s="76"/>
      <c r="P155" s="181">
        <f>O155*H155</f>
        <v>0</v>
      </c>
      <c r="Q155" s="181">
        <v>0</v>
      </c>
      <c r="R155" s="181">
        <f>Q155*H155</f>
        <v>0</v>
      </c>
      <c r="S155" s="181">
        <v>0.27000000000000002</v>
      </c>
      <c r="T155" s="182">
        <f>S155*H155</f>
        <v>1.0800000000000001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3" t="s">
        <v>161</v>
      </c>
      <c r="AT155" s="183" t="s">
        <v>156</v>
      </c>
      <c r="AU155" s="183" t="s">
        <v>86</v>
      </c>
      <c r="AY155" s="18" t="s">
        <v>153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8" t="s">
        <v>8</v>
      </c>
      <c r="BK155" s="184">
        <f>ROUND(I155*H155,0)</f>
        <v>0</v>
      </c>
      <c r="BL155" s="18" t="s">
        <v>161</v>
      </c>
      <c r="BM155" s="183" t="s">
        <v>192</v>
      </c>
    </row>
    <row r="156" s="13" customFormat="1">
      <c r="A156" s="13"/>
      <c r="B156" s="185"/>
      <c r="C156" s="13"/>
      <c r="D156" s="186" t="s">
        <v>163</v>
      </c>
      <c r="E156" s="187" t="s">
        <v>1</v>
      </c>
      <c r="F156" s="188" t="s">
        <v>193</v>
      </c>
      <c r="G156" s="13"/>
      <c r="H156" s="189">
        <v>4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163</v>
      </c>
      <c r="AU156" s="187" t="s">
        <v>86</v>
      </c>
      <c r="AV156" s="13" t="s">
        <v>86</v>
      </c>
      <c r="AW156" s="13" t="s">
        <v>33</v>
      </c>
      <c r="AX156" s="13" t="s">
        <v>8</v>
      </c>
      <c r="AY156" s="187" t="s">
        <v>153</v>
      </c>
    </row>
    <row r="157" s="2" customFormat="1" ht="24.15" customHeight="1">
      <c r="A157" s="37"/>
      <c r="B157" s="171"/>
      <c r="C157" s="172" t="s">
        <v>170</v>
      </c>
      <c r="D157" s="172" t="s">
        <v>156</v>
      </c>
      <c r="E157" s="173" t="s">
        <v>194</v>
      </c>
      <c r="F157" s="174" t="s">
        <v>195</v>
      </c>
      <c r="G157" s="175" t="s">
        <v>159</v>
      </c>
      <c r="H157" s="176">
        <v>86.078000000000003</v>
      </c>
      <c r="I157" s="177"/>
      <c r="J157" s="178">
        <f>ROUND(I157*H157,0)</f>
        <v>0</v>
      </c>
      <c r="K157" s="174" t="s">
        <v>160</v>
      </c>
      <c r="L157" s="38"/>
      <c r="M157" s="179" t="s">
        <v>1</v>
      </c>
      <c r="N157" s="180" t="s">
        <v>42</v>
      </c>
      <c r="O157" s="76"/>
      <c r="P157" s="181">
        <f>O157*H157</f>
        <v>0</v>
      </c>
      <c r="Q157" s="181">
        <v>0</v>
      </c>
      <c r="R157" s="181">
        <f>Q157*H157</f>
        <v>0</v>
      </c>
      <c r="S157" s="181">
        <v>0.0025999999999999999</v>
      </c>
      <c r="T157" s="182">
        <f>S157*H157</f>
        <v>0.2238028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161</v>
      </c>
      <c r="AT157" s="183" t="s">
        <v>156</v>
      </c>
      <c r="AU157" s="183" t="s">
        <v>86</v>
      </c>
      <c r="AY157" s="18" t="s">
        <v>153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</v>
      </c>
      <c r="BK157" s="184">
        <f>ROUND(I157*H157,0)</f>
        <v>0</v>
      </c>
      <c r="BL157" s="18" t="s">
        <v>161</v>
      </c>
      <c r="BM157" s="183" t="s">
        <v>196</v>
      </c>
    </row>
    <row r="158" s="13" customFormat="1">
      <c r="A158" s="13"/>
      <c r="B158" s="185"/>
      <c r="C158" s="13"/>
      <c r="D158" s="186" t="s">
        <v>163</v>
      </c>
      <c r="E158" s="187" t="s">
        <v>1</v>
      </c>
      <c r="F158" s="188" t="s">
        <v>197</v>
      </c>
      <c r="G158" s="13"/>
      <c r="H158" s="189">
        <v>86.078000000000003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163</v>
      </c>
      <c r="AU158" s="187" t="s">
        <v>86</v>
      </c>
      <c r="AV158" s="13" t="s">
        <v>86</v>
      </c>
      <c r="AW158" s="13" t="s">
        <v>33</v>
      </c>
      <c r="AX158" s="13" t="s">
        <v>8</v>
      </c>
      <c r="AY158" s="187" t="s">
        <v>153</v>
      </c>
    </row>
    <row r="159" s="2" customFormat="1" ht="24.15" customHeight="1">
      <c r="A159" s="37"/>
      <c r="B159" s="171"/>
      <c r="C159" s="172" t="s">
        <v>198</v>
      </c>
      <c r="D159" s="172" t="s">
        <v>156</v>
      </c>
      <c r="E159" s="173" t="s">
        <v>199</v>
      </c>
      <c r="F159" s="174" t="s">
        <v>200</v>
      </c>
      <c r="G159" s="175" t="s">
        <v>159</v>
      </c>
      <c r="H159" s="176">
        <v>86.078000000000003</v>
      </c>
      <c r="I159" s="177"/>
      <c r="J159" s="178">
        <f>ROUND(I159*H159,0)</f>
        <v>0</v>
      </c>
      <c r="K159" s="174" t="s">
        <v>160</v>
      </c>
      <c r="L159" s="38"/>
      <c r="M159" s="179" t="s">
        <v>1</v>
      </c>
      <c r="N159" s="180" t="s">
        <v>42</v>
      </c>
      <c r="O159" s="76"/>
      <c r="P159" s="181">
        <f>O159*H159</f>
        <v>0</v>
      </c>
      <c r="Q159" s="181">
        <v>0</v>
      </c>
      <c r="R159" s="181">
        <f>Q159*H159</f>
        <v>0</v>
      </c>
      <c r="S159" s="181">
        <v>0.068000000000000005</v>
      </c>
      <c r="T159" s="182">
        <f>S159*H159</f>
        <v>5.8533040000000005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161</v>
      </c>
      <c r="AT159" s="183" t="s">
        <v>156</v>
      </c>
      <c r="AU159" s="183" t="s">
        <v>86</v>
      </c>
      <c r="AY159" s="18" t="s">
        <v>153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8" t="s">
        <v>8</v>
      </c>
      <c r="BK159" s="184">
        <f>ROUND(I159*H159,0)</f>
        <v>0</v>
      </c>
      <c r="BL159" s="18" t="s">
        <v>161</v>
      </c>
      <c r="BM159" s="183" t="s">
        <v>201</v>
      </c>
    </row>
    <row r="160" s="13" customFormat="1">
      <c r="A160" s="13"/>
      <c r="B160" s="185"/>
      <c r="C160" s="13"/>
      <c r="D160" s="186" t="s">
        <v>163</v>
      </c>
      <c r="E160" s="187" t="s">
        <v>1</v>
      </c>
      <c r="F160" s="188" t="s">
        <v>197</v>
      </c>
      <c r="G160" s="13"/>
      <c r="H160" s="189">
        <v>86.078000000000003</v>
      </c>
      <c r="I160" s="190"/>
      <c r="J160" s="13"/>
      <c r="K160" s="13"/>
      <c r="L160" s="185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163</v>
      </c>
      <c r="AU160" s="187" t="s">
        <v>86</v>
      </c>
      <c r="AV160" s="13" t="s">
        <v>86</v>
      </c>
      <c r="AW160" s="13" t="s">
        <v>33</v>
      </c>
      <c r="AX160" s="13" t="s">
        <v>8</v>
      </c>
      <c r="AY160" s="187" t="s">
        <v>153</v>
      </c>
    </row>
    <row r="161" s="12" customFormat="1" ht="22.8" customHeight="1">
      <c r="A161" s="12"/>
      <c r="B161" s="158"/>
      <c r="C161" s="12"/>
      <c r="D161" s="159" t="s">
        <v>76</v>
      </c>
      <c r="E161" s="169" t="s">
        <v>202</v>
      </c>
      <c r="F161" s="169" t="s">
        <v>203</v>
      </c>
      <c r="G161" s="12"/>
      <c r="H161" s="12"/>
      <c r="I161" s="161"/>
      <c r="J161" s="170">
        <f>BK161</f>
        <v>0</v>
      </c>
      <c r="K161" s="12"/>
      <c r="L161" s="158"/>
      <c r="M161" s="163"/>
      <c r="N161" s="164"/>
      <c r="O161" s="164"/>
      <c r="P161" s="165">
        <f>SUM(P162:P168)</f>
        <v>0</v>
      </c>
      <c r="Q161" s="164"/>
      <c r="R161" s="165">
        <f>SUM(R162:R168)</f>
        <v>0</v>
      </c>
      <c r="S161" s="164"/>
      <c r="T161" s="16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8</v>
      </c>
      <c r="AT161" s="167" t="s">
        <v>76</v>
      </c>
      <c r="AU161" s="167" t="s">
        <v>8</v>
      </c>
      <c r="AY161" s="159" t="s">
        <v>153</v>
      </c>
      <c r="BK161" s="168">
        <f>SUM(BK162:BK168)</f>
        <v>0</v>
      </c>
    </row>
    <row r="162" s="2" customFormat="1" ht="24.15" customHeight="1">
      <c r="A162" s="37"/>
      <c r="B162" s="171"/>
      <c r="C162" s="172" t="s">
        <v>82</v>
      </c>
      <c r="D162" s="172" t="s">
        <v>156</v>
      </c>
      <c r="E162" s="173" t="s">
        <v>204</v>
      </c>
      <c r="F162" s="174" t="s">
        <v>205</v>
      </c>
      <c r="G162" s="175" t="s">
        <v>206</v>
      </c>
      <c r="H162" s="176">
        <v>10.263</v>
      </c>
      <c r="I162" s="177"/>
      <c r="J162" s="178">
        <f>ROUND(I162*H162,0)</f>
        <v>0</v>
      </c>
      <c r="K162" s="174" t="s">
        <v>160</v>
      </c>
      <c r="L162" s="38"/>
      <c r="M162" s="179" t="s">
        <v>1</v>
      </c>
      <c r="N162" s="180" t="s">
        <v>42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161</v>
      </c>
      <c r="AT162" s="183" t="s">
        <v>156</v>
      </c>
      <c r="AU162" s="183" t="s">
        <v>86</v>
      </c>
      <c r="AY162" s="18" t="s">
        <v>153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</v>
      </c>
      <c r="BK162" s="184">
        <f>ROUND(I162*H162,0)</f>
        <v>0</v>
      </c>
      <c r="BL162" s="18" t="s">
        <v>161</v>
      </c>
      <c r="BM162" s="183" t="s">
        <v>207</v>
      </c>
    </row>
    <row r="163" s="2" customFormat="1" ht="33" customHeight="1">
      <c r="A163" s="37"/>
      <c r="B163" s="171"/>
      <c r="C163" s="172" t="s">
        <v>87</v>
      </c>
      <c r="D163" s="172" t="s">
        <v>156</v>
      </c>
      <c r="E163" s="173" t="s">
        <v>208</v>
      </c>
      <c r="F163" s="174" t="s">
        <v>209</v>
      </c>
      <c r="G163" s="175" t="s">
        <v>206</v>
      </c>
      <c r="H163" s="176">
        <v>51.314999999999998</v>
      </c>
      <c r="I163" s="177"/>
      <c r="J163" s="178">
        <f>ROUND(I163*H163,0)</f>
        <v>0</v>
      </c>
      <c r="K163" s="174" t="s">
        <v>160</v>
      </c>
      <c r="L163" s="38"/>
      <c r="M163" s="179" t="s">
        <v>1</v>
      </c>
      <c r="N163" s="180" t="s">
        <v>42</v>
      </c>
      <c r="O163" s="76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161</v>
      </c>
      <c r="AT163" s="183" t="s">
        <v>156</v>
      </c>
      <c r="AU163" s="183" t="s">
        <v>86</v>
      </c>
      <c r="AY163" s="18" t="s">
        <v>153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</v>
      </c>
      <c r="BK163" s="184">
        <f>ROUND(I163*H163,0)</f>
        <v>0</v>
      </c>
      <c r="BL163" s="18" t="s">
        <v>161</v>
      </c>
      <c r="BM163" s="183" t="s">
        <v>210</v>
      </c>
    </row>
    <row r="164" s="13" customFormat="1">
      <c r="A164" s="13"/>
      <c r="B164" s="185"/>
      <c r="C164" s="13"/>
      <c r="D164" s="186" t="s">
        <v>163</v>
      </c>
      <c r="E164" s="13"/>
      <c r="F164" s="188" t="s">
        <v>211</v>
      </c>
      <c r="G164" s="13"/>
      <c r="H164" s="189">
        <v>51.314999999999998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163</v>
      </c>
      <c r="AU164" s="187" t="s">
        <v>86</v>
      </c>
      <c r="AV164" s="13" t="s">
        <v>86</v>
      </c>
      <c r="AW164" s="13" t="s">
        <v>3</v>
      </c>
      <c r="AX164" s="13" t="s">
        <v>8</v>
      </c>
      <c r="AY164" s="187" t="s">
        <v>153</v>
      </c>
    </row>
    <row r="165" s="2" customFormat="1" ht="24.15" customHeight="1">
      <c r="A165" s="37"/>
      <c r="B165" s="171"/>
      <c r="C165" s="172" t="s">
        <v>90</v>
      </c>
      <c r="D165" s="172" t="s">
        <v>156</v>
      </c>
      <c r="E165" s="173" t="s">
        <v>212</v>
      </c>
      <c r="F165" s="174" t="s">
        <v>213</v>
      </c>
      <c r="G165" s="175" t="s">
        <v>206</v>
      </c>
      <c r="H165" s="176">
        <v>10.263</v>
      </c>
      <c r="I165" s="177"/>
      <c r="J165" s="178">
        <f>ROUND(I165*H165,0)</f>
        <v>0</v>
      </c>
      <c r="K165" s="174" t="s">
        <v>160</v>
      </c>
      <c r="L165" s="38"/>
      <c r="M165" s="179" t="s">
        <v>1</v>
      </c>
      <c r="N165" s="180" t="s">
        <v>42</v>
      </c>
      <c r="O165" s="76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3" t="s">
        <v>161</v>
      </c>
      <c r="AT165" s="183" t="s">
        <v>156</v>
      </c>
      <c r="AU165" s="183" t="s">
        <v>86</v>
      </c>
      <c r="AY165" s="18" t="s">
        <v>153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8" t="s">
        <v>8</v>
      </c>
      <c r="BK165" s="184">
        <f>ROUND(I165*H165,0)</f>
        <v>0</v>
      </c>
      <c r="BL165" s="18" t="s">
        <v>161</v>
      </c>
      <c r="BM165" s="183" t="s">
        <v>214</v>
      </c>
    </row>
    <row r="166" s="2" customFormat="1" ht="24.15" customHeight="1">
      <c r="A166" s="37"/>
      <c r="B166" s="171"/>
      <c r="C166" s="172" t="s">
        <v>93</v>
      </c>
      <c r="D166" s="172" t="s">
        <v>156</v>
      </c>
      <c r="E166" s="173" t="s">
        <v>215</v>
      </c>
      <c r="F166" s="174" t="s">
        <v>216</v>
      </c>
      <c r="G166" s="175" t="s">
        <v>206</v>
      </c>
      <c r="H166" s="176">
        <v>194.99700000000001</v>
      </c>
      <c r="I166" s="177"/>
      <c r="J166" s="178">
        <f>ROUND(I166*H166,0)</f>
        <v>0</v>
      </c>
      <c r="K166" s="174" t="s">
        <v>160</v>
      </c>
      <c r="L166" s="38"/>
      <c r="M166" s="179" t="s">
        <v>1</v>
      </c>
      <c r="N166" s="180" t="s">
        <v>42</v>
      </c>
      <c r="O166" s="76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161</v>
      </c>
      <c r="AT166" s="183" t="s">
        <v>156</v>
      </c>
      <c r="AU166" s="183" t="s">
        <v>86</v>
      </c>
      <c r="AY166" s="18" t="s">
        <v>153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</v>
      </c>
      <c r="BK166" s="184">
        <f>ROUND(I166*H166,0)</f>
        <v>0</v>
      </c>
      <c r="BL166" s="18" t="s">
        <v>161</v>
      </c>
      <c r="BM166" s="183" t="s">
        <v>217</v>
      </c>
    </row>
    <row r="167" s="13" customFormat="1">
      <c r="A167" s="13"/>
      <c r="B167" s="185"/>
      <c r="C167" s="13"/>
      <c r="D167" s="186" t="s">
        <v>163</v>
      </c>
      <c r="E167" s="13"/>
      <c r="F167" s="188" t="s">
        <v>218</v>
      </c>
      <c r="G167" s="13"/>
      <c r="H167" s="189">
        <v>194.99700000000001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163</v>
      </c>
      <c r="AU167" s="187" t="s">
        <v>86</v>
      </c>
      <c r="AV167" s="13" t="s">
        <v>86</v>
      </c>
      <c r="AW167" s="13" t="s">
        <v>3</v>
      </c>
      <c r="AX167" s="13" t="s">
        <v>8</v>
      </c>
      <c r="AY167" s="187" t="s">
        <v>153</v>
      </c>
    </row>
    <row r="168" s="2" customFormat="1" ht="33" customHeight="1">
      <c r="A168" s="37"/>
      <c r="B168" s="171"/>
      <c r="C168" s="172" t="s">
        <v>9</v>
      </c>
      <c r="D168" s="172" t="s">
        <v>156</v>
      </c>
      <c r="E168" s="173" t="s">
        <v>219</v>
      </c>
      <c r="F168" s="174" t="s">
        <v>220</v>
      </c>
      <c r="G168" s="175" t="s">
        <v>206</v>
      </c>
      <c r="H168" s="176">
        <v>10.263</v>
      </c>
      <c r="I168" s="177"/>
      <c r="J168" s="178">
        <f>ROUND(I168*H168,0)</f>
        <v>0</v>
      </c>
      <c r="K168" s="174" t="s">
        <v>160</v>
      </c>
      <c r="L168" s="38"/>
      <c r="M168" s="179" t="s">
        <v>1</v>
      </c>
      <c r="N168" s="180" t="s">
        <v>42</v>
      </c>
      <c r="O168" s="76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3" t="s">
        <v>161</v>
      </c>
      <c r="AT168" s="183" t="s">
        <v>156</v>
      </c>
      <c r="AU168" s="183" t="s">
        <v>86</v>
      </c>
      <c r="AY168" s="18" t="s">
        <v>153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8" t="s">
        <v>8</v>
      </c>
      <c r="BK168" s="184">
        <f>ROUND(I168*H168,0)</f>
        <v>0</v>
      </c>
      <c r="BL168" s="18" t="s">
        <v>161</v>
      </c>
      <c r="BM168" s="183" t="s">
        <v>221</v>
      </c>
    </row>
    <row r="169" s="12" customFormat="1" ht="22.8" customHeight="1">
      <c r="A169" s="12"/>
      <c r="B169" s="158"/>
      <c r="C169" s="12"/>
      <c r="D169" s="159" t="s">
        <v>76</v>
      </c>
      <c r="E169" s="169" t="s">
        <v>222</v>
      </c>
      <c r="F169" s="169" t="s">
        <v>223</v>
      </c>
      <c r="G169" s="12"/>
      <c r="H169" s="12"/>
      <c r="I169" s="161"/>
      <c r="J169" s="170">
        <f>BK169</f>
        <v>0</v>
      </c>
      <c r="K169" s="12"/>
      <c r="L169" s="158"/>
      <c r="M169" s="163"/>
      <c r="N169" s="164"/>
      <c r="O169" s="164"/>
      <c r="P169" s="165">
        <f>SUM(P170:P171)</f>
        <v>0</v>
      </c>
      <c r="Q169" s="164"/>
      <c r="R169" s="165">
        <f>SUM(R170:R171)</f>
        <v>0</v>
      </c>
      <c r="S169" s="164"/>
      <c r="T169" s="166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9" t="s">
        <v>8</v>
      </c>
      <c r="AT169" s="167" t="s">
        <v>76</v>
      </c>
      <c r="AU169" s="167" t="s">
        <v>8</v>
      </c>
      <c r="AY169" s="159" t="s">
        <v>153</v>
      </c>
      <c r="BK169" s="168">
        <f>SUM(BK170:BK171)</f>
        <v>0</v>
      </c>
    </row>
    <row r="170" s="2" customFormat="1" ht="21.75" customHeight="1">
      <c r="A170" s="37"/>
      <c r="B170" s="171"/>
      <c r="C170" s="172" t="s">
        <v>201</v>
      </c>
      <c r="D170" s="172" t="s">
        <v>156</v>
      </c>
      <c r="E170" s="173" t="s">
        <v>224</v>
      </c>
      <c r="F170" s="174" t="s">
        <v>225</v>
      </c>
      <c r="G170" s="175" t="s">
        <v>206</v>
      </c>
      <c r="H170" s="176">
        <v>0.46300000000000002</v>
      </c>
      <c r="I170" s="177"/>
      <c r="J170" s="178">
        <f>ROUND(I170*H170,0)</f>
        <v>0</v>
      </c>
      <c r="K170" s="174" t="s">
        <v>160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161</v>
      </c>
      <c r="AT170" s="183" t="s">
        <v>156</v>
      </c>
      <c r="AU170" s="183" t="s">
        <v>86</v>
      </c>
      <c r="AY170" s="18" t="s">
        <v>153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161</v>
      </c>
      <c r="BM170" s="183" t="s">
        <v>226</v>
      </c>
    </row>
    <row r="171" s="2" customFormat="1" ht="24.15" customHeight="1">
      <c r="A171" s="37"/>
      <c r="B171" s="171"/>
      <c r="C171" s="172" t="s">
        <v>227</v>
      </c>
      <c r="D171" s="172" t="s">
        <v>156</v>
      </c>
      <c r="E171" s="173" t="s">
        <v>228</v>
      </c>
      <c r="F171" s="174" t="s">
        <v>229</v>
      </c>
      <c r="G171" s="175" t="s">
        <v>206</v>
      </c>
      <c r="H171" s="176">
        <v>0.46300000000000002</v>
      </c>
      <c r="I171" s="177"/>
      <c r="J171" s="178">
        <f>ROUND(I171*H171,0)</f>
        <v>0</v>
      </c>
      <c r="K171" s="174" t="s">
        <v>160</v>
      </c>
      <c r="L171" s="38"/>
      <c r="M171" s="179" t="s">
        <v>1</v>
      </c>
      <c r="N171" s="180" t="s">
        <v>42</v>
      </c>
      <c r="O171" s="76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161</v>
      </c>
      <c r="AT171" s="183" t="s">
        <v>156</v>
      </c>
      <c r="AU171" s="183" t="s">
        <v>86</v>
      </c>
      <c r="AY171" s="18" t="s">
        <v>153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</v>
      </c>
      <c r="BK171" s="184">
        <f>ROUND(I171*H171,0)</f>
        <v>0</v>
      </c>
      <c r="BL171" s="18" t="s">
        <v>161</v>
      </c>
      <c r="BM171" s="183" t="s">
        <v>230</v>
      </c>
    </row>
    <row r="172" s="12" customFormat="1" ht="25.92" customHeight="1">
      <c r="A172" s="12"/>
      <c r="B172" s="158"/>
      <c r="C172" s="12"/>
      <c r="D172" s="159" t="s">
        <v>76</v>
      </c>
      <c r="E172" s="160" t="s">
        <v>231</v>
      </c>
      <c r="F172" s="160" t="s">
        <v>232</v>
      </c>
      <c r="G172" s="12"/>
      <c r="H172" s="12"/>
      <c r="I172" s="161"/>
      <c r="J172" s="162">
        <f>BK172</f>
        <v>0</v>
      </c>
      <c r="K172" s="12"/>
      <c r="L172" s="158"/>
      <c r="M172" s="163"/>
      <c r="N172" s="164"/>
      <c r="O172" s="164"/>
      <c r="P172" s="165">
        <f>P173+P178+P265+P273+P306+P312+P345+P397+P435+P479</f>
        <v>0</v>
      </c>
      <c r="Q172" s="164"/>
      <c r="R172" s="165">
        <f>R173+R178+R265+R273+R306+R312+R345+R397+R435+R479</f>
        <v>5.99522926612</v>
      </c>
      <c r="S172" s="164"/>
      <c r="T172" s="166">
        <f>T173+T178+T265+T273+T306+T312+T345+T397+T435+T479</f>
        <v>1.4781607000000001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86</v>
      </c>
      <c r="AT172" s="167" t="s">
        <v>76</v>
      </c>
      <c r="AU172" s="167" t="s">
        <v>77</v>
      </c>
      <c r="AY172" s="159" t="s">
        <v>153</v>
      </c>
      <c r="BK172" s="168">
        <f>BK173+BK178+BK265+BK273+BK306+BK312+BK345+BK397+BK435+BK479</f>
        <v>0</v>
      </c>
    </row>
    <row r="173" s="12" customFormat="1" ht="22.8" customHeight="1">
      <c r="A173" s="12"/>
      <c r="B173" s="158"/>
      <c r="C173" s="12"/>
      <c r="D173" s="159" t="s">
        <v>76</v>
      </c>
      <c r="E173" s="169" t="s">
        <v>233</v>
      </c>
      <c r="F173" s="169" t="s">
        <v>234</v>
      </c>
      <c r="G173" s="12"/>
      <c r="H173" s="12"/>
      <c r="I173" s="161"/>
      <c r="J173" s="170">
        <f>BK173</f>
        <v>0</v>
      </c>
      <c r="K173" s="12"/>
      <c r="L173" s="158"/>
      <c r="M173" s="163"/>
      <c r="N173" s="164"/>
      <c r="O173" s="164"/>
      <c r="P173" s="165">
        <f>SUM(P174:P177)</f>
        <v>0</v>
      </c>
      <c r="Q173" s="164"/>
      <c r="R173" s="165">
        <f>SUM(R174:R177)</f>
        <v>0.0021587099999999999</v>
      </c>
      <c r="S173" s="164"/>
      <c r="T173" s="166">
        <f>SUM(T174:T177)</f>
        <v>0.0036899999999999997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9" t="s">
        <v>86</v>
      </c>
      <c r="AT173" s="167" t="s">
        <v>76</v>
      </c>
      <c r="AU173" s="167" t="s">
        <v>8</v>
      </c>
      <c r="AY173" s="159" t="s">
        <v>153</v>
      </c>
      <c r="BK173" s="168">
        <f>SUM(BK174:BK177)</f>
        <v>0</v>
      </c>
    </row>
    <row r="174" s="2" customFormat="1" ht="24.15" customHeight="1">
      <c r="A174" s="37"/>
      <c r="B174" s="171"/>
      <c r="C174" s="172" t="s">
        <v>207</v>
      </c>
      <c r="D174" s="172" t="s">
        <v>156</v>
      </c>
      <c r="E174" s="173" t="s">
        <v>235</v>
      </c>
      <c r="F174" s="174" t="s">
        <v>236</v>
      </c>
      <c r="G174" s="175" t="s">
        <v>237</v>
      </c>
      <c r="H174" s="176">
        <v>3</v>
      </c>
      <c r="I174" s="177"/>
      <c r="J174" s="178">
        <f>ROUND(I174*H174,0)</f>
        <v>0</v>
      </c>
      <c r="K174" s="174" t="s">
        <v>160</v>
      </c>
      <c r="L174" s="38"/>
      <c r="M174" s="179" t="s">
        <v>1</v>
      </c>
      <c r="N174" s="180" t="s">
        <v>42</v>
      </c>
      <c r="O174" s="76"/>
      <c r="P174" s="181">
        <f>O174*H174</f>
        <v>0</v>
      </c>
      <c r="Q174" s="181">
        <v>0</v>
      </c>
      <c r="R174" s="181">
        <f>Q174*H174</f>
        <v>0</v>
      </c>
      <c r="S174" s="181">
        <v>0.00123</v>
      </c>
      <c r="T174" s="182">
        <f>S174*H174</f>
        <v>0.0036899999999999997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201</v>
      </c>
      <c r="AT174" s="183" t="s">
        <v>156</v>
      </c>
      <c r="AU174" s="183" t="s">
        <v>86</v>
      </c>
      <c r="AY174" s="18" t="s">
        <v>153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</v>
      </c>
      <c r="BK174" s="184">
        <f>ROUND(I174*H174,0)</f>
        <v>0</v>
      </c>
      <c r="BL174" s="18" t="s">
        <v>201</v>
      </c>
      <c r="BM174" s="183" t="s">
        <v>238</v>
      </c>
    </row>
    <row r="175" s="13" customFormat="1">
      <c r="A175" s="13"/>
      <c r="B175" s="185"/>
      <c r="C175" s="13"/>
      <c r="D175" s="186" t="s">
        <v>163</v>
      </c>
      <c r="E175" s="187" t="s">
        <v>1</v>
      </c>
      <c r="F175" s="188" t="s">
        <v>239</v>
      </c>
      <c r="G175" s="13"/>
      <c r="H175" s="189">
        <v>3</v>
      </c>
      <c r="I175" s="190"/>
      <c r="J175" s="13"/>
      <c r="K175" s="13"/>
      <c r="L175" s="185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163</v>
      </c>
      <c r="AU175" s="187" t="s">
        <v>86</v>
      </c>
      <c r="AV175" s="13" t="s">
        <v>86</v>
      </c>
      <c r="AW175" s="13" t="s">
        <v>33</v>
      </c>
      <c r="AX175" s="13" t="s">
        <v>8</v>
      </c>
      <c r="AY175" s="187" t="s">
        <v>153</v>
      </c>
    </row>
    <row r="176" s="2" customFormat="1" ht="16.5" customHeight="1">
      <c r="A176" s="37"/>
      <c r="B176" s="171"/>
      <c r="C176" s="172" t="s">
        <v>240</v>
      </c>
      <c r="D176" s="172" t="s">
        <v>156</v>
      </c>
      <c r="E176" s="173" t="s">
        <v>241</v>
      </c>
      <c r="F176" s="174" t="s">
        <v>242</v>
      </c>
      <c r="G176" s="175" t="s">
        <v>237</v>
      </c>
      <c r="H176" s="176">
        <v>3</v>
      </c>
      <c r="I176" s="177"/>
      <c r="J176" s="178">
        <f>ROUND(I176*H176,0)</f>
        <v>0</v>
      </c>
      <c r="K176" s="174" t="s">
        <v>160</v>
      </c>
      <c r="L176" s="38"/>
      <c r="M176" s="179" t="s">
        <v>1</v>
      </c>
      <c r="N176" s="180" t="s">
        <v>42</v>
      </c>
      <c r="O176" s="76"/>
      <c r="P176" s="181">
        <f>O176*H176</f>
        <v>0</v>
      </c>
      <c r="Q176" s="181">
        <v>0.00071957</v>
      </c>
      <c r="R176" s="181">
        <f>Q176*H176</f>
        <v>0.0021587099999999999</v>
      </c>
      <c r="S176" s="181">
        <v>0</v>
      </c>
      <c r="T176" s="18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201</v>
      </c>
      <c r="AT176" s="183" t="s">
        <v>156</v>
      </c>
      <c r="AU176" s="183" t="s">
        <v>86</v>
      </c>
      <c r="AY176" s="18" t="s">
        <v>153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</v>
      </c>
      <c r="BK176" s="184">
        <f>ROUND(I176*H176,0)</f>
        <v>0</v>
      </c>
      <c r="BL176" s="18" t="s">
        <v>201</v>
      </c>
      <c r="BM176" s="183" t="s">
        <v>243</v>
      </c>
    </row>
    <row r="177" s="13" customFormat="1">
      <c r="A177" s="13"/>
      <c r="B177" s="185"/>
      <c r="C177" s="13"/>
      <c r="D177" s="186" t="s">
        <v>163</v>
      </c>
      <c r="E177" s="187" t="s">
        <v>1</v>
      </c>
      <c r="F177" s="188" t="s">
        <v>244</v>
      </c>
      <c r="G177" s="13"/>
      <c r="H177" s="189">
        <v>3</v>
      </c>
      <c r="I177" s="190"/>
      <c r="J177" s="13"/>
      <c r="K177" s="13"/>
      <c r="L177" s="185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163</v>
      </c>
      <c r="AU177" s="187" t="s">
        <v>86</v>
      </c>
      <c r="AV177" s="13" t="s">
        <v>86</v>
      </c>
      <c r="AW177" s="13" t="s">
        <v>33</v>
      </c>
      <c r="AX177" s="13" t="s">
        <v>8</v>
      </c>
      <c r="AY177" s="187" t="s">
        <v>153</v>
      </c>
    </row>
    <row r="178" s="12" customFormat="1" ht="22.8" customHeight="1">
      <c r="A178" s="12"/>
      <c r="B178" s="158"/>
      <c r="C178" s="12"/>
      <c r="D178" s="159" t="s">
        <v>76</v>
      </c>
      <c r="E178" s="169" t="s">
        <v>245</v>
      </c>
      <c r="F178" s="169" t="s">
        <v>246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SUM(P179:P264)</f>
        <v>0</v>
      </c>
      <c r="Q178" s="164"/>
      <c r="R178" s="165">
        <f>SUM(R179:R264)</f>
        <v>0.24917513430000005</v>
      </c>
      <c r="S178" s="164"/>
      <c r="T178" s="166">
        <f>SUM(T179:T264)</f>
        <v>0.15290000000000001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86</v>
      </c>
      <c r="AT178" s="167" t="s">
        <v>76</v>
      </c>
      <c r="AU178" s="167" t="s">
        <v>8</v>
      </c>
      <c r="AY178" s="159" t="s">
        <v>153</v>
      </c>
      <c r="BK178" s="168">
        <f>SUM(BK179:BK264)</f>
        <v>0</v>
      </c>
    </row>
    <row r="179" s="2" customFormat="1" ht="16.5" customHeight="1">
      <c r="A179" s="37"/>
      <c r="B179" s="171"/>
      <c r="C179" s="172" t="s">
        <v>210</v>
      </c>
      <c r="D179" s="172" t="s">
        <v>156</v>
      </c>
      <c r="E179" s="173" t="s">
        <v>247</v>
      </c>
      <c r="F179" s="174" t="s">
        <v>248</v>
      </c>
      <c r="G179" s="175" t="s">
        <v>249</v>
      </c>
      <c r="H179" s="176">
        <v>4</v>
      </c>
      <c r="I179" s="177"/>
      <c r="J179" s="178">
        <f>ROUND(I179*H179,0)</f>
        <v>0</v>
      </c>
      <c r="K179" s="174" t="s">
        <v>160</v>
      </c>
      <c r="L179" s="38"/>
      <c r="M179" s="179" t="s">
        <v>1</v>
      </c>
      <c r="N179" s="180" t="s">
        <v>42</v>
      </c>
      <c r="O179" s="76"/>
      <c r="P179" s="181">
        <f>O179*H179</f>
        <v>0</v>
      </c>
      <c r="Q179" s="181">
        <v>0</v>
      </c>
      <c r="R179" s="181">
        <f>Q179*H179</f>
        <v>0</v>
      </c>
      <c r="S179" s="181">
        <v>0.01933</v>
      </c>
      <c r="T179" s="182">
        <f>S179*H179</f>
        <v>0.07732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201</v>
      </c>
      <c r="AT179" s="183" t="s">
        <v>156</v>
      </c>
      <c r="AU179" s="183" t="s">
        <v>86</v>
      </c>
      <c r="AY179" s="18" t="s">
        <v>153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</v>
      </c>
      <c r="BK179" s="184">
        <f>ROUND(I179*H179,0)</f>
        <v>0</v>
      </c>
      <c r="BL179" s="18" t="s">
        <v>201</v>
      </c>
      <c r="BM179" s="183" t="s">
        <v>250</v>
      </c>
    </row>
    <row r="180" s="2" customFormat="1" ht="24.15" customHeight="1">
      <c r="A180" s="37"/>
      <c r="B180" s="171"/>
      <c r="C180" s="172" t="s">
        <v>7</v>
      </c>
      <c r="D180" s="172" t="s">
        <v>156</v>
      </c>
      <c r="E180" s="173" t="s">
        <v>251</v>
      </c>
      <c r="F180" s="174" t="s">
        <v>252</v>
      </c>
      <c r="G180" s="175" t="s">
        <v>249</v>
      </c>
      <c r="H180" s="176">
        <v>4</v>
      </c>
      <c r="I180" s="177"/>
      <c r="J180" s="178">
        <f>ROUND(I180*H180,0)</f>
        <v>0</v>
      </c>
      <c r="K180" s="174" t="s">
        <v>160</v>
      </c>
      <c r="L180" s="38"/>
      <c r="M180" s="179" t="s">
        <v>1</v>
      </c>
      <c r="N180" s="180" t="s">
        <v>42</v>
      </c>
      <c r="O180" s="76"/>
      <c r="P180" s="181">
        <f>O180*H180</f>
        <v>0</v>
      </c>
      <c r="Q180" s="181">
        <v>0.016968836300000002</v>
      </c>
      <c r="R180" s="181">
        <f>Q180*H180</f>
        <v>0.067875345200000006</v>
      </c>
      <c r="S180" s="181">
        <v>0</v>
      </c>
      <c r="T180" s="18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3" t="s">
        <v>201</v>
      </c>
      <c r="AT180" s="183" t="s">
        <v>156</v>
      </c>
      <c r="AU180" s="183" t="s">
        <v>86</v>
      </c>
      <c r="AY180" s="18" t="s">
        <v>153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8</v>
      </c>
      <c r="BK180" s="184">
        <f>ROUND(I180*H180,0)</f>
        <v>0</v>
      </c>
      <c r="BL180" s="18" t="s">
        <v>201</v>
      </c>
      <c r="BM180" s="183" t="s">
        <v>253</v>
      </c>
    </row>
    <row r="181" s="13" customFormat="1">
      <c r="A181" s="13"/>
      <c r="B181" s="185"/>
      <c r="C181" s="13"/>
      <c r="D181" s="186" t="s">
        <v>163</v>
      </c>
      <c r="E181" s="187" t="s">
        <v>1</v>
      </c>
      <c r="F181" s="188" t="s">
        <v>254</v>
      </c>
      <c r="G181" s="13"/>
      <c r="H181" s="189">
        <v>1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163</v>
      </c>
      <c r="AU181" s="187" t="s">
        <v>86</v>
      </c>
      <c r="AV181" s="13" t="s">
        <v>86</v>
      </c>
      <c r="AW181" s="13" t="s">
        <v>33</v>
      </c>
      <c r="AX181" s="13" t="s">
        <v>77</v>
      </c>
      <c r="AY181" s="187" t="s">
        <v>153</v>
      </c>
    </row>
    <row r="182" s="13" customFormat="1">
      <c r="A182" s="13"/>
      <c r="B182" s="185"/>
      <c r="C182" s="13"/>
      <c r="D182" s="186" t="s">
        <v>163</v>
      </c>
      <c r="E182" s="187" t="s">
        <v>1</v>
      </c>
      <c r="F182" s="188" t="s">
        <v>255</v>
      </c>
      <c r="G182" s="13"/>
      <c r="H182" s="189">
        <v>1</v>
      </c>
      <c r="I182" s="190"/>
      <c r="J182" s="13"/>
      <c r="K182" s="13"/>
      <c r="L182" s="185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163</v>
      </c>
      <c r="AU182" s="187" t="s">
        <v>86</v>
      </c>
      <c r="AV182" s="13" t="s">
        <v>86</v>
      </c>
      <c r="AW182" s="13" t="s">
        <v>33</v>
      </c>
      <c r="AX182" s="13" t="s">
        <v>77</v>
      </c>
      <c r="AY182" s="187" t="s">
        <v>153</v>
      </c>
    </row>
    <row r="183" s="13" customFormat="1">
      <c r="A183" s="13"/>
      <c r="B183" s="185"/>
      <c r="C183" s="13"/>
      <c r="D183" s="186" t="s">
        <v>163</v>
      </c>
      <c r="E183" s="187" t="s">
        <v>1</v>
      </c>
      <c r="F183" s="188" t="s">
        <v>256</v>
      </c>
      <c r="G183" s="13"/>
      <c r="H183" s="189">
        <v>2</v>
      </c>
      <c r="I183" s="190"/>
      <c r="J183" s="13"/>
      <c r="K183" s="13"/>
      <c r="L183" s="185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163</v>
      </c>
      <c r="AU183" s="187" t="s">
        <v>86</v>
      </c>
      <c r="AV183" s="13" t="s">
        <v>86</v>
      </c>
      <c r="AW183" s="13" t="s">
        <v>33</v>
      </c>
      <c r="AX183" s="13" t="s">
        <v>77</v>
      </c>
      <c r="AY183" s="187" t="s">
        <v>153</v>
      </c>
    </row>
    <row r="184" s="14" customFormat="1">
      <c r="A184" s="14"/>
      <c r="B184" s="194"/>
      <c r="C184" s="14"/>
      <c r="D184" s="186" t="s">
        <v>163</v>
      </c>
      <c r="E184" s="195" t="s">
        <v>1</v>
      </c>
      <c r="F184" s="196" t="s">
        <v>189</v>
      </c>
      <c r="G184" s="14"/>
      <c r="H184" s="197">
        <v>4</v>
      </c>
      <c r="I184" s="198"/>
      <c r="J184" s="14"/>
      <c r="K184" s="14"/>
      <c r="L184" s="194"/>
      <c r="M184" s="199"/>
      <c r="N184" s="200"/>
      <c r="O184" s="200"/>
      <c r="P184" s="200"/>
      <c r="Q184" s="200"/>
      <c r="R184" s="200"/>
      <c r="S184" s="200"/>
      <c r="T184" s="20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5" t="s">
        <v>163</v>
      </c>
      <c r="AU184" s="195" t="s">
        <v>86</v>
      </c>
      <c r="AV184" s="14" t="s">
        <v>154</v>
      </c>
      <c r="AW184" s="14" t="s">
        <v>33</v>
      </c>
      <c r="AX184" s="14" t="s">
        <v>8</v>
      </c>
      <c r="AY184" s="195" t="s">
        <v>153</v>
      </c>
    </row>
    <row r="185" s="2" customFormat="1" ht="24.15" customHeight="1">
      <c r="A185" s="37"/>
      <c r="B185" s="171"/>
      <c r="C185" s="202" t="s">
        <v>214</v>
      </c>
      <c r="D185" s="202" t="s">
        <v>257</v>
      </c>
      <c r="E185" s="203" t="s">
        <v>258</v>
      </c>
      <c r="F185" s="204" t="s">
        <v>259</v>
      </c>
      <c r="G185" s="205" t="s">
        <v>237</v>
      </c>
      <c r="H185" s="206">
        <v>4</v>
      </c>
      <c r="I185" s="207"/>
      <c r="J185" s="208">
        <f>ROUND(I185*H185,0)</f>
        <v>0</v>
      </c>
      <c r="K185" s="204" t="s">
        <v>1</v>
      </c>
      <c r="L185" s="209"/>
      <c r="M185" s="210" t="s">
        <v>1</v>
      </c>
      <c r="N185" s="211" t="s">
        <v>42</v>
      </c>
      <c r="O185" s="76"/>
      <c r="P185" s="181">
        <f>O185*H185</f>
        <v>0</v>
      </c>
      <c r="Q185" s="181">
        <v>0.001</v>
      </c>
      <c r="R185" s="181">
        <f>Q185*H185</f>
        <v>0.0040000000000000001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260</v>
      </c>
      <c r="AT185" s="183" t="s">
        <v>257</v>
      </c>
      <c r="AU185" s="183" t="s">
        <v>86</v>
      </c>
      <c r="AY185" s="18" t="s">
        <v>153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</v>
      </c>
      <c r="BK185" s="184">
        <f>ROUND(I185*H185,0)</f>
        <v>0</v>
      </c>
      <c r="BL185" s="18" t="s">
        <v>201</v>
      </c>
      <c r="BM185" s="183" t="s">
        <v>261</v>
      </c>
    </row>
    <row r="186" s="2" customFormat="1" ht="24.15" customHeight="1">
      <c r="A186" s="37"/>
      <c r="B186" s="171"/>
      <c r="C186" s="172" t="s">
        <v>262</v>
      </c>
      <c r="D186" s="172" t="s">
        <v>156</v>
      </c>
      <c r="E186" s="173" t="s">
        <v>263</v>
      </c>
      <c r="F186" s="174" t="s">
        <v>264</v>
      </c>
      <c r="G186" s="175" t="s">
        <v>249</v>
      </c>
      <c r="H186" s="176">
        <v>1</v>
      </c>
      <c r="I186" s="177"/>
      <c r="J186" s="178">
        <f>ROUND(I186*H186,0)</f>
        <v>0</v>
      </c>
      <c r="K186" s="174" t="s">
        <v>160</v>
      </c>
      <c r="L186" s="38"/>
      <c r="M186" s="179" t="s">
        <v>1</v>
      </c>
      <c r="N186" s="180" t="s">
        <v>42</v>
      </c>
      <c r="O186" s="76"/>
      <c r="P186" s="181">
        <f>O186*H186</f>
        <v>0</v>
      </c>
      <c r="Q186" s="181">
        <v>0.018079313199999999</v>
      </c>
      <c r="R186" s="181">
        <f>Q186*H186</f>
        <v>0.018079313199999999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201</v>
      </c>
      <c r="AT186" s="183" t="s">
        <v>156</v>
      </c>
      <c r="AU186" s="183" t="s">
        <v>86</v>
      </c>
      <c r="AY186" s="18" t="s">
        <v>153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</v>
      </c>
      <c r="BK186" s="184">
        <f>ROUND(I186*H186,0)</f>
        <v>0</v>
      </c>
      <c r="BL186" s="18" t="s">
        <v>201</v>
      </c>
      <c r="BM186" s="183" t="s">
        <v>265</v>
      </c>
    </row>
    <row r="187" s="13" customFormat="1">
      <c r="A187" s="13"/>
      <c r="B187" s="185"/>
      <c r="C187" s="13"/>
      <c r="D187" s="186" t="s">
        <v>163</v>
      </c>
      <c r="E187" s="187" t="s">
        <v>1</v>
      </c>
      <c r="F187" s="188" t="s">
        <v>266</v>
      </c>
      <c r="G187" s="13"/>
      <c r="H187" s="189">
        <v>1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163</v>
      </c>
      <c r="AU187" s="187" t="s">
        <v>86</v>
      </c>
      <c r="AV187" s="13" t="s">
        <v>86</v>
      </c>
      <c r="AW187" s="13" t="s">
        <v>33</v>
      </c>
      <c r="AX187" s="13" t="s">
        <v>77</v>
      </c>
      <c r="AY187" s="187" t="s">
        <v>153</v>
      </c>
    </row>
    <row r="188" s="14" customFormat="1">
      <c r="A188" s="14"/>
      <c r="B188" s="194"/>
      <c r="C188" s="14"/>
      <c r="D188" s="186" t="s">
        <v>163</v>
      </c>
      <c r="E188" s="195" t="s">
        <v>1</v>
      </c>
      <c r="F188" s="196" t="s">
        <v>189</v>
      </c>
      <c r="G188" s="14"/>
      <c r="H188" s="197">
        <v>1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163</v>
      </c>
      <c r="AU188" s="195" t="s">
        <v>86</v>
      </c>
      <c r="AV188" s="14" t="s">
        <v>154</v>
      </c>
      <c r="AW188" s="14" t="s">
        <v>33</v>
      </c>
      <c r="AX188" s="14" t="s">
        <v>8</v>
      </c>
      <c r="AY188" s="195" t="s">
        <v>153</v>
      </c>
    </row>
    <row r="189" s="2" customFormat="1" ht="24.15" customHeight="1">
      <c r="A189" s="37"/>
      <c r="B189" s="171"/>
      <c r="C189" s="172" t="s">
        <v>217</v>
      </c>
      <c r="D189" s="172" t="s">
        <v>156</v>
      </c>
      <c r="E189" s="173" t="s">
        <v>267</v>
      </c>
      <c r="F189" s="174" t="s">
        <v>268</v>
      </c>
      <c r="G189" s="175" t="s">
        <v>249</v>
      </c>
      <c r="H189" s="176">
        <v>1</v>
      </c>
      <c r="I189" s="177"/>
      <c r="J189" s="178">
        <f>ROUND(I189*H189,0)</f>
        <v>0</v>
      </c>
      <c r="K189" s="174" t="s">
        <v>160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</v>
      </c>
      <c r="R189" s="181">
        <f>Q189*H189</f>
        <v>0</v>
      </c>
      <c r="S189" s="181">
        <v>0.0172</v>
      </c>
      <c r="T189" s="182">
        <f>S189*H189</f>
        <v>0.0172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201</v>
      </c>
      <c r="AT189" s="183" t="s">
        <v>156</v>
      </c>
      <c r="AU189" s="183" t="s">
        <v>86</v>
      </c>
      <c r="AY189" s="18" t="s">
        <v>153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201</v>
      </c>
      <c r="BM189" s="183" t="s">
        <v>269</v>
      </c>
    </row>
    <row r="190" s="2" customFormat="1" ht="16.5" customHeight="1">
      <c r="A190" s="37"/>
      <c r="B190" s="171"/>
      <c r="C190" s="172" t="s">
        <v>270</v>
      </c>
      <c r="D190" s="172" t="s">
        <v>156</v>
      </c>
      <c r="E190" s="173" t="s">
        <v>271</v>
      </c>
      <c r="F190" s="174" t="s">
        <v>272</v>
      </c>
      <c r="G190" s="175" t="s">
        <v>249</v>
      </c>
      <c r="H190" s="176">
        <v>3</v>
      </c>
      <c r="I190" s="177"/>
      <c r="J190" s="178">
        <f>ROUND(I190*H190,0)</f>
        <v>0</v>
      </c>
      <c r="K190" s="174" t="s">
        <v>160</v>
      </c>
      <c r="L190" s="38"/>
      <c r="M190" s="179" t="s">
        <v>1</v>
      </c>
      <c r="N190" s="180" t="s">
        <v>42</v>
      </c>
      <c r="O190" s="76"/>
      <c r="P190" s="181">
        <f>O190*H190</f>
        <v>0</v>
      </c>
      <c r="Q190" s="181">
        <v>0</v>
      </c>
      <c r="R190" s="181">
        <f>Q190*H190</f>
        <v>0</v>
      </c>
      <c r="S190" s="181">
        <v>0.019460000000000002</v>
      </c>
      <c r="T190" s="182">
        <f>S190*H190</f>
        <v>0.058380000000000001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3" t="s">
        <v>201</v>
      </c>
      <c r="AT190" s="183" t="s">
        <v>156</v>
      </c>
      <c r="AU190" s="183" t="s">
        <v>86</v>
      </c>
      <c r="AY190" s="18" t="s">
        <v>153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8</v>
      </c>
      <c r="BK190" s="184">
        <f>ROUND(I190*H190,0)</f>
        <v>0</v>
      </c>
      <c r="BL190" s="18" t="s">
        <v>201</v>
      </c>
      <c r="BM190" s="183" t="s">
        <v>273</v>
      </c>
    </row>
    <row r="191" s="2" customFormat="1" ht="24.15" customHeight="1">
      <c r="A191" s="37"/>
      <c r="B191" s="171"/>
      <c r="C191" s="172" t="s">
        <v>221</v>
      </c>
      <c r="D191" s="172" t="s">
        <v>156</v>
      </c>
      <c r="E191" s="173" t="s">
        <v>274</v>
      </c>
      <c r="F191" s="174" t="s">
        <v>275</v>
      </c>
      <c r="G191" s="175" t="s">
        <v>249</v>
      </c>
      <c r="H191" s="176">
        <v>1</v>
      </c>
      <c r="I191" s="177"/>
      <c r="J191" s="178">
        <f>ROUND(I191*H191,0)</f>
        <v>0</v>
      </c>
      <c r="K191" s="174" t="s">
        <v>160</v>
      </c>
      <c r="L191" s="38"/>
      <c r="M191" s="179" t="s">
        <v>1</v>
      </c>
      <c r="N191" s="180" t="s">
        <v>42</v>
      </c>
      <c r="O191" s="76"/>
      <c r="P191" s="181">
        <f>O191*H191</f>
        <v>0</v>
      </c>
      <c r="Q191" s="181">
        <v>0.019209276500000001</v>
      </c>
      <c r="R191" s="181">
        <f>Q191*H191</f>
        <v>0.019209276500000001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201</v>
      </c>
      <c r="AT191" s="183" t="s">
        <v>156</v>
      </c>
      <c r="AU191" s="183" t="s">
        <v>86</v>
      </c>
      <c r="AY191" s="18" t="s">
        <v>153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</v>
      </c>
      <c r="BK191" s="184">
        <f>ROUND(I191*H191,0)</f>
        <v>0</v>
      </c>
      <c r="BL191" s="18" t="s">
        <v>201</v>
      </c>
      <c r="BM191" s="183" t="s">
        <v>276</v>
      </c>
    </row>
    <row r="192" s="13" customFormat="1">
      <c r="A192" s="13"/>
      <c r="B192" s="185"/>
      <c r="C192" s="13"/>
      <c r="D192" s="186" t="s">
        <v>163</v>
      </c>
      <c r="E192" s="187" t="s">
        <v>1</v>
      </c>
      <c r="F192" s="188" t="s">
        <v>277</v>
      </c>
      <c r="G192" s="13"/>
      <c r="H192" s="189">
        <v>1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163</v>
      </c>
      <c r="AU192" s="187" t="s">
        <v>86</v>
      </c>
      <c r="AV192" s="13" t="s">
        <v>86</v>
      </c>
      <c r="AW192" s="13" t="s">
        <v>33</v>
      </c>
      <c r="AX192" s="13" t="s">
        <v>77</v>
      </c>
      <c r="AY192" s="187" t="s">
        <v>153</v>
      </c>
    </row>
    <row r="193" s="14" customFormat="1">
      <c r="A193" s="14"/>
      <c r="B193" s="194"/>
      <c r="C193" s="14"/>
      <c r="D193" s="186" t="s">
        <v>163</v>
      </c>
      <c r="E193" s="195" t="s">
        <v>1</v>
      </c>
      <c r="F193" s="196" t="s">
        <v>189</v>
      </c>
      <c r="G193" s="14"/>
      <c r="H193" s="197">
        <v>1</v>
      </c>
      <c r="I193" s="198"/>
      <c r="J193" s="14"/>
      <c r="K193" s="14"/>
      <c r="L193" s="194"/>
      <c r="M193" s="199"/>
      <c r="N193" s="200"/>
      <c r="O193" s="200"/>
      <c r="P193" s="200"/>
      <c r="Q193" s="200"/>
      <c r="R193" s="200"/>
      <c r="S193" s="200"/>
      <c r="T193" s="20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5" t="s">
        <v>163</v>
      </c>
      <c r="AU193" s="195" t="s">
        <v>86</v>
      </c>
      <c r="AV193" s="14" t="s">
        <v>154</v>
      </c>
      <c r="AW193" s="14" t="s">
        <v>33</v>
      </c>
      <c r="AX193" s="14" t="s">
        <v>8</v>
      </c>
      <c r="AY193" s="195" t="s">
        <v>153</v>
      </c>
    </row>
    <row r="194" s="2" customFormat="1" ht="24.15" customHeight="1">
      <c r="A194" s="37"/>
      <c r="B194" s="171"/>
      <c r="C194" s="172" t="s">
        <v>278</v>
      </c>
      <c r="D194" s="172" t="s">
        <v>156</v>
      </c>
      <c r="E194" s="173" t="s">
        <v>279</v>
      </c>
      <c r="F194" s="174" t="s">
        <v>280</v>
      </c>
      <c r="G194" s="175" t="s">
        <v>249</v>
      </c>
      <c r="H194" s="176">
        <v>2</v>
      </c>
      <c r="I194" s="177"/>
      <c r="J194" s="178">
        <f>ROUND(I194*H194,0)</f>
        <v>0</v>
      </c>
      <c r="K194" s="174" t="s">
        <v>1</v>
      </c>
      <c r="L194" s="38"/>
      <c r="M194" s="179" t="s">
        <v>1</v>
      </c>
      <c r="N194" s="180" t="s">
        <v>42</v>
      </c>
      <c r="O194" s="76"/>
      <c r="P194" s="181">
        <f>O194*H194</f>
        <v>0</v>
      </c>
      <c r="Q194" s="181">
        <v>0.051728589700000001</v>
      </c>
      <c r="R194" s="181">
        <f>Q194*H194</f>
        <v>0.1034571794</v>
      </c>
      <c r="S194" s="181">
        <v>0</v>
      </c>
      <c r="T194" s="18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3" t="s">
        <v>201</v>
      </c>
      <c r="AT194" s="183" t="s">
        <v>156</v>
      </c>
      <c r="AU194" s="183" t="s">
        <v>86</v>
      </c>
      <c r="AY194" s="18" t="s">
        <v>153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8" t="s">
        <v>8</v>
      </c>
      <c r="BK194" s="184">
        <f>ROUND(I194*H194,0)</f>
        <v>0</v>
      </c>
      <c r="BL194" s="18" t="s">
        <v>201</v>
      </c>
      <c r="BM194" s="183" t="s">
        <v>281</v>
      </c>
    </row>
    <row r="195" s="13" customFormat="1">
      <c r="A195" s="13"/>
      <c r="B195" s="185"/>
      <c r="C195" s="13"/>
      <c r="D195" s="186" t="s">
        <v>163</v>
      </c>
      <c r="E195" s="187" t="s">
        <v>1</v>
      </c>
      <c r="F195" s="188" t="s">
        <v>282</v>
      </c>
      <c r="G195" s="13"/>
      <c r="H195" s="189">
        <v>1</v>
      </c>
      <c r="I195" s="190"/>
      <c r="J195" s="13"/>
      <c r="K195" s="13"/>
      <c r="L195" s="185"/>
      <c r="M195" s="191"/>
      <c r="N195" s="192"/>
      <c r="O195" s="192"/>
      <c r="P195" s="192"/>
      <c r="Q195" s="192"/>
      <c r="R195" s="192"/>
      <c r="S195" s="192"/>
      <c r="T195" s="19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163</v>
      </c>
      <c r="AU195" s="187" t="s">
        <v>86</v>
      </c>
      <c r="AV195" s="13" t="s">
        <v>86</v>
      </c>
      <c r="AW195" s="13" t="s">
        <v>33</v>
      </c>
      <c r="AX195" s="13" t="s">
        <v>77</v>
      </c>
      <c r="AY195" s="187" t="s">
        <v>153</v>
      </c>
    </row>
    <row r="196" s="13" customFormat="1">
      <c r="A196" s="13"/>
      <c r="B196" s="185"/>
      <c r="C196" s="13"/>
      <c r="D196" s="186" t="s">
        <v>163</v>
      </c>
      <c r="E196" s="187" t="s">
        <v>1</v>
      </c>
      <c r="F196" s="188" t="s">
        <v>283</v>
      </c>
      <c r="G196" s="13"/>
      <c r="H196" s="189">
        <v>1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163</v>
      </c>
      <c r="AU196" s="187" t="s">
        <v>86</v>
      </c>
      <c r="AV196" s="13" t="s">
        <v>86</v>
      </c>
      <c r="AW196" s="13" t="s">
        <v>33</v>
      </c>
      <c r="AX196" s="13" t="s">
        <v>77</v>
      </c>
      <c r="AY196" s="187" t="s">
        <v>153</v>
      </c>
    </row>
    <row r="197" s="14" customFormat="1">
      <c r="A197" s="14"/>
      <c r="B197" s="194"/>
      <c r="C197" s="14"/>
      <c r="D197" s="186" t="s">
        <v>163</v>
      </c>
      <c r="E197" s="195" t="s">
        <v>1</v>
      </c>
      <c r="F197" s="196" t="s">
        <v>189</v>
      </c>
      <c r="G197" s="14"/>
      <c r="H197" s="197">
        <v>2</v>
      </c>
      <c r="I197" s="198"/>
      <c r="J197" s="14"/>
      <c r="K197" s="14"/>
      <c r="L197" s="194"/>
      <c r="M197" s="199"/>
      <c r="N197" s="200"/>
      <c r="O197" s="200"/>
      <c r="P197" s="200"/>
      <c r="Q197" s="200"/>
      <c r="R197" s="200"/>
      <c r="S197" s="200"/>
      <c r="T197" s="20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5" t="s">
        <v>163</v>
      </c>
      <c r="AU197" s="195" t="s">
        <v>86</v>
      </c>
      <c r="AV197" s="14" t="s">
        <v>154</v>
      </c>
      <c r="AW197" s="14" t="s">
        <v>33</v>
      </c>
      <c r="AX197" s="14" t="s">
        <v>8</v>
      </c>
      <c r="AY197" s="195" t="s">
        <v>153</v>
      </c>
    </row>
    <row r="198" s="2" customFormat="1" ht="24.15" customHeight="1">
      <c r="A198" s="37"/>
      <c r="B198" s="171"/>
      <c r="C198" s="172" t="s">
        <v>226</v>
      </c>
      <c r="D198" s="172" t="s">
        <v>156</v>
      </c>
      <c r="E198" s="173" t="s">
        <v>284</v>
      </c>
      <c r="F198" s="174" t="s">
        <v>285</v>
      </c>
      <c r="G198" s="175" t="s">
        <v>249</v>
      </c>
      <c r="H198" s="176">
        <v>2</v>
      </c>
      <c r="I198" s="177"/>
      <c r="J198" s="178">
        <f>ROUND(I198*H198,0)</f>
        <v>0</v>
      </c>
      <c r="K198" s="174" t="s">
        <v>1</v>
      </c>
      <c r="L198" s="38"/>
      <c r="M198" s="179" t="s">
        <v>1</v>
      </c>
      <c r="N198" s="180" t="s">
        <v>42</v>
      </c>
      <c r="O198" s="76"/>
      <c r="P198" s="181">
        <f>O198*H198</f>
        <v>0</v>
      </c>
      <c r="Q198" s="181">
        <v>0.00051820000000000002</v>
      </c>
      <c r="R198" s="181">
        <f>Q198*H198</f>
        <v>0.0010364</v>
      </c>
      <c r="S198" s="181">
        <v>0</v>
      </c>
      <c r="T198" s="18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3" t="s">
        <v>201</v>
      </c>
      <c r="AT198" s="183" t="s">
        <v>156</v>
      </c>
      <c r="AU198" s="183" t="s">
        <v>86</v>
      </c>
      <c r="AY198" s="18" t="s">
        <v>153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8" t="s">
        <v>8</v>
      </c>
      <c r="BK198" s="184">
        <f>ROUND(I198*H198,0)</f>
        <v>0</v>
      </c>
      <c r="BL198" s="18" t="s">
        <v>201</v>
      </c>
      <c r="BM198" s="183" t="s">
        <v>286</v>
      </c>
    </row>
    <row r="199" s="13" customFormat="1">
      <c r="A199" s="13"/>
      <c r="B199" s="185"/>
      <c r="C199" s="13"/>
      <c r="D199" s="186" t="s">
        <v>163</v>
      </c>
      <c r="E199" s="187" t="s">
        <v>1</v>
      </c>
      <c r="F199" s="188" t="s">
        <v>287</v>
      </c>
      <c r="G199" s="13"/>
      <c r="H199" s="189">
        <v>1</v>
      </c>
      <c r="I199" s="190"/>
      <c r="J199" s="13"/>
      <c r="K199" s="13"/>
      <c r="L199" s="185"/>
      <c r="M199" s="191"/>
      <c r="N199" s="192"/>
      <c r="O199" s="192"/>
      <c r="P199" s="192"/>
      <c r="Q199" s="192"/>
      <c r="R199" s="192"/>
      <c r="S199" s="192"/>
      <c r="T199" s="19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163</v>
      </c>
      <c r="AU199" s="187" t="s">
        <v>86</v>
      </c>
      <c r="AV199" s="13" t="s">
        <v>86</v>
      </c>
      <c r="AW199" s="13" t="s">
        <v>33</v>
      </c>
      <c r="AX199" s="13" t="s">
        <v>77</v>
      </c>
      <c r="AY199" s="187" t="s">
        <v>153</v>
      </c>
    </row>
    <row r="200" s="13" customFormat="1">
      <c r="A200" s="13"/>
      <c r="B200" s="185"/>
      <c r="C200" s="13"/>
      <c r="D200" s="186" t="s">
        <v>163</v>
      </c>
      <c r="E200" s="187" t="s">
        <v>1</v>
      </c>
      <c r="F200" s="188" t="s">
        <v>288</v>
      </c>
      <c r="G200" s="13"/>
      <c r="H200" s="189">
        <v>1</v>
      </c>
      <c r="I200" s="190"/>
      <c r="J200" s="13"/>
      <c r="K200" s="13"/>
      <c r="L200" s="185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163</v>
      </c>
      <c r="AU200" s="187" t="s">
        <v>86</v>
      </c>
      <c r="AV200" s="13" t="s">
        <v>86</v>
      </c>
      <c r="AW200" s="13" t="s">
        <v>33</v>
      </c>
      <c r="AX200" s="13" t="s">
        <v>77</v>
      </c>
      <c r="AY200" s="187" t="s">
        <v>153</v>
      </c>
    </row>
    <row r="201" s="14" customFormat="1">
      <c r="A201" s="14"/>
      <c r="B201" s="194"/>
      <c r="C201" s="14"/>
      <c r="D201" s="186" t="s">
        <v>163</v>
      </c>
      <c r="E201" s="195" t="s">
        <v>1</v>
      </c>
      <c r="F201" s="196" t="s">
        <v>189</v>
      </c>
      <c r="G201" s="14"/>
      <c r="H201" s="197">
        <v>2</v>
      </c>
      <c r="I201" s="198"/>
      <c r="J201" s="14"/>
      <c r="K201" s="14"/>
      <c r="L201" s="194"/>
      <c r="M201" s="199"/>
      <c r="N201" s="200"/>
      <c r="O201" s="200"/>
      <c r="P201" s="200"/>
      <c r="Q201" s="200"/>
      <c r="R201" s="200"/>
      <c r="S201" s="200"/>
      <c r="T201" s="20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5" t="s">
        <v>163</v>
      </c>
      <c r="AU201" s="195" t="s">
        <v>86</v>
      </c>
      <c r="AV201" s="14" t="s">
        <v>154</v>
      </c>
      <c r="AW201" s="14" t="s">
        <v>33</v>
      </c>
      <c r="AX201" s="14" t="s">
        <v>8</v>
      </c>
      <c r="AY201" s="195" t="s">
        <v>153</v>
      </c>
    </row>
    <row r="202" s="2" customFormat="1" ht="24.15" customHeight="1">
      <c r="A202" s="37"/>
      <c r="B202" s="171"/>
      <c r="C202" s="172" t="s">
        <v>289</v>
      </c>
      <c r="D202" s="172" t="s">
        <v>156</v>
      </c>
      <c r="E202" s="173" t="s">
        <v>290</v>
      </c>
      <c r="F202" s="174" t="s">
        <v>291</v>
      </c>
      <c r="G202" s="175" t="s">
        <v>249</v>
      </c>
      <c r="H202" s="176">
        <v>1</v>
      </c>
      <c r="I202" s="177"/>
      <c r="J202" s="178">
        <f>ROUND(I202*H202,0)</f>
        <v>0</v>
      </c>
      <c r="K202" s="174" t="s">
        <v>1</v>
      </c>
      <c r="L202" s="38"/>
      <c r="M202" s="179" t="s">
        <v>1</v>
      </c>
      <c r="N202" s="180" t="s">
        <v>42</v>
      </c>
      <c r="O202" s="76"/>
      <c r="P202" s="181">
        <f>O202*H202</f>
        <v>0</v>
      </c>
      <c r="Q202" s="181">
        <v>0.00051820000000000002</v>
      </c>
      <c r="R202" s="181">
        <f>Q202*H202</f>
        <v>0.00051820000000000002</v>
      </c>
      <c r="S202" s="181">
        <v>0</v>
      </c>
      <c r="T202" s="18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3" t="s">
        <v>201</v>
      </c>
      <c r="AT202" s="183" t="s">
        <v>156</v>
      </c>
      <c r="AU202" s="183" t="s">
        <v>86</v>
      </c>
      <c r="AY202" s="18" t="s">
        <v>153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8" t="s">
        <v>8</v>
      </c>
      <c r="BK202" s="184">
        <f>ROUND(I202*H202,0)</f>
        <v>0</v>
      </c>
      <c r="BL202" s="18" t="s">
        <v>201</v>
      </c>
      <c r="BM202" s="183" t="s">
        <v>292</v>
      </c>
    </row>
    <row r="203" s="13" customFormat="1">
      <c r="A203" s="13"/>
      <c r="B203" s="185"/>
      <c r="C203" s="13"/>
      <c r="D203" s="186" t="s">
        <v>163</v>
      </c>
      <c r="E203" s="187" t="s">
        <v>1</v>
      </c>
      <c r="F203" s="188" t="s">
        <v>293</v>
      </c>
      <c r="G203" s="13"/>
      <c r="H203" s="189">
        <v>1</v>
      </c>
      <c r="I203" s="190"/>
      <c r="J203" s="13"/>
      <c r="K203" s="13"/>
      <c r="L203" s="185"/>
      <c r="M203" s="191"/>
      <c r="N203" s="192"/>
      <c r="O203" s="192"/>
      <c r="P203" s="192"/>
      <c r="Q203" s="192"/>
      <c r="R203" s="192"/>
      <c r="S203" s="192"/>
      <c r="T203" s="19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163</v>
      </c>
      <c r="AU203" s="187" t="s">
        <v>86</v>
      </c>
      <c r="AV203" s="13" t="s">
        <v>86</v>
      </c>
      <c r="AW203" s="13" t="s">
        <v>33</v>
      </c>
      <c r="AX203" s="13" t="s">
        <v>77</v>
      </c>
      <c r="AY203" s="187" t="s">
        <v>153</v>
      </c>
    </row>
    <row r="204" s="14" customFormat="1">
      <c r="A204" s="14"/>
      <c r="B204" s="194"/>
      <c r="C204" s="14"/>
      <c r="D204" s="186" t="s">
        <v>163</v>
      </c>
      <c r="E204" s="195" t="s">
        <v>1</v>
      </c>
      <c r="F204" s="196" t="s">
        <v>189</v>
      </c>
      <c r="G204" s="14"/>
      <c r="H204" s="197">
        <v>1</v>
      </c>
      <c r="I204" s="198"/>
      <c r="J204" s="14"/>
      <c r="K204" s="14"/>
      <c r="L204" s="194"/>
      <c r="M204" s="199"/>
      <c r="N204" s="200"/>
      <c r="O204" s="200"/>
      <c r="P204" s="200"/>
      <c r="Q204" s="200"/>
      <c r="R204" s="200"/>
      <c r="S204" s="200"/>
      <c r="T204" s="20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5" t="s">
        <v>163</v>
      </c>
      <c r="AU204" s="195" t="s">
        <v>86</v>
      </c>
      <c r="AV204" s="14" t="s">
        <v>154</v>
      </c>
      <c r="AW204" s="14" t="s">
        <v>33</v>
      </c>
      <c r="AX204" s="14" t="s">
        <v>8</v>
      </c>
      <c r="AY204" s="195" t="s">
        <v>153</v>
      </c>
    </row>
    <row r="205" s="2" customFormat="1" ht="24.15" customHeight="1">
      <c r="A205" s="37"/>
      <c r="B205" s="171"/>
      <c r="C205" s="172" t="s">
        <v>230</v>
      </c>
      <c r="D205" s="172" t="s">
        <v>156</v>
      </c>
      <c r="E205" s="173" t="s">
        <v>294</v>
      </c>
      <c r="F205" s="174" t="s">
        <v>295</v>
      </c>
      <c r="G205" s="175" t="s">
        <v>249</v>
      </c>
      <c r="H205" s="176">
        <v>3</v>
      </c>
      <c r="I205" s="177"/>
      <c r="J205" s="178">
        <f>ROUND(I205*H205,0)</f>
        <v>0</v>
      </c>
      <c r="K205" s="174" t="s">
        <v>1</v>
      </c>
      <c r="L205" s="38"/>
      <c r="M205" s="179" t="s">
        <v>1</v>
      </c>
      <c r="N205" s="180" t="s">
        <v>42</v>
      </c>
      <c r="O205" s="76"/>
      <c r="P205" s="181">
        <f>O205*H205</f>
        <v>0</v>
      </c>
      <c r="Q205" s="181">
        <v>0.00051820000000000002</v>
      </c>
      <c r="R205" s="181">
        <f>Q205*H205</f>
        <v>0.0015546000000000002</v>
      </c>
      <c r="S205" s="181">
        <v>0</v>
      </c>
      <c r="T205" s="18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3" t="s">
        <v>201</v>
      </c>
      <c r="AT205" s="183" t="s">
        <v>156</v>
      </c>
      <c r="AU205" s="183" t="s">
        <v>86</v>
      </c>
      <c r="AY205" s="18" t="s">
        <v>153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8" t="s">
        <v>8</v>
      </c>
      <c r="BK205" s="184">
        <f>ROUND(I205*H205,0)</f>
        <v>0</v>
      </c>
      <c r="BL205" s="18" t="s">
        <v>201</v>
      </c>
      <c r="BM205" s="183" t="s">
        <v>296</v>
      </c>
    </row>
    <row r="206" s="13" customFormat="1">
      <c r="A206" s="13"/>
      <c r="B206" s="185"/>
      <c r="C206" s="13"/>
      <c r="D206" s="186" t="s">
        <v>163</v>
      </c>
      <c r="E206" s="187" t="s">
        <v>1</v>
      </c>
      <c r="F206" s="188" t="s">
        <v>297</v>
      </c>
      <c r="G206" s="13"/>
      <c r="H206" s="189">
        <v>1</v>
      </c>
      <c r="I206" s="190"/>
      <c r="J206" s="13"/>
      <c r="K206" s="13"/>
      <c r="L206" s="185"/>
      <c r="M206" s="191"/>
      <c r="N206" s="192"/>
      <c r="O206" s="192"/>
      <c r="P206" s="192"/>
      <c r="Q206" s="192"/>
      <c r="R206" s="192"/>
      <c r="S206" s="192"/>
      <c r="T206" s="19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163</v>
      </c>
      <c r="AU206" s="187" t="s">
        <v>86</v>
      </c>
      <c r="AV206" s="13" t="s">
        <v>86</v>
      </c>
      <c r="AW206" s="13" t="s">
        <v>33</v>
      </c>
      <c r="AX206" s="13" t="s">
        <v>77</v>
      </c>
      <c r="AY206" s="187" t="s">
        <v>153</v>
      </c>
    </row>
    <row r="207" s="13" customFormat="1">
      <c r="A207" s="13"/>
      <c r="B207" s="185"/>
      <c r="C207" s="13"/>
      <c r="D207" s="186" t="s">
        <v>163</v>
      </c>
      <c r="E207" s="187" t="s">
        <v>1</v>
      </c>
      <c r="F207" s="188" t="s">
        <v>287</v>
      </c>
      <c r="G207" s="13"/>
      <c r="H207" s="189">
        <v>1</v>
      </c>
      <c r="I207" s="190"/>
      <c r="J207" s="13"/>
      <c r="K207" s="13"/>
      <c r="L207" s="185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163</v>
      </c>
      <c r="AU207" s="187" t="s">
        <v>86</v>
      </c>
      <c r="AV207" s="13" t="s">
        <v>86</v>
      </c>
      <c r="AW207" s="13" t="s">
        <v>33</v>
      </c>
      <c r="AX207" s="13" t="s">
        <v>77</v>
      </c>
      <c r="AY207" s="187" t="s">
        <v>153</v>
      </c>
    </row>
    <row r="208" s="13" customFormat="1">
      <c r="A208" s="13"/>
      <c r="B208" s="185"/>
      <c r="C208" s="13"/>
      <c r="D208" s="186" t="s">
        <v>163</v>
      </c>
      <c r="E208" s="187" t="s">
        <v>1</v>
      </c>
      <c r="F208" s="188" t="s">
        <v>288</v>
      </c>
      <c r="G208" s="13"/>
      <c r="H208" s="189">
        <v>1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163</v>
      </c>
      <c r="AU208" s="187" t="s">
        <v>86</v>
      </c>
      <c r="AV208" s="13" t="s">
        <v>86</v>
      </c>
      <c r="AW208" s="13" t="s">
        <v>33</v>
      </c>
      <c r="AX208" s="13" t="s">
        <v>77</v>
      </c>
      <c r="AY208" s="187" t="s">
        <v>153</v>
      </c>
    </row>
    <row r="209" s="14" customFormat="1">
      <c r="A209" s="14"/>
      <c r="B209" s="194"/>
      <c r="C209" s="14"/>
      <c r="D209" s="186" t="s">
        <v>163</v>
      </c>
      <c r="E209" s="195" t="s">
        <v>1</v>
      </c>
      <c r="F209" s="196" t="s">
        <v>189</v>
      </c>
      <c r="G209" s="14"/>
      <c r="H209" s="197">
        <v>3</v>
      </c>
      <c r="I209" s="198"/>
      <c r="J209" s="14"/>
      <c r="K209" s="14"/>
      <c r="L209" s="194"/>
      <c r="M209" s="199"/>
      <c r="N209" s="200"/>
      <c r="O209" s="200"/>
      <c r="P209" s="200"/>
      <c r="Q209" s="200"/>
      <c r="R209" s="200"/>
      <c r="S209" s="200"/>
      <c r="T209" s="20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5" t="s">
        <v>163</v>
      </c>
      <c r="AU209" s="195" t="s">
        <v>86</v>
      </c>
      <c r="AV209" s="14" t="s">
        <v>154</v>
      </c>
      <c r="AW209" s="14" t="s">
        <v>33</v>
      </c>
      <c r="AX209" s="14" t="s">
        <v>8</v>
      </c>
      <c r="AY209" s="195" t="s">
        <v>153</v>
      </c>
    </row>
    <row r="210" s="2" customFormat="1" ht="24.15" customHeight="1">
      <c r="A210" s="37"/>
      <c r="B210" s="171"/>
      <c r="C210" s="172" t="s">
        <v>298</v>
      </c>
      <c r="D210" s="172" t="s">
        <v>156</v>
      </c>
      <c r="E210" s="173" t="s">
        <v>299</v>
      </c>
      <c r="F210" s="174" t="s">
        <v>300</v>
      </c>
      <c r="G210" s="175" t="s">
        <v>249</v>
      </c>
      <c r="H210" s="176">
        <v>2</v>
      </c>
      <c r="I210" s="177"/>
      <c r="J210" s="178">
        <f>ROUND(I210*H210,0)</f>
        <v>0</v>
      </c>
      <c r="K210" s="174" t="s">
        <v>160</v>
      </c>
      <c r="L210" s="38"/>
      <c r="M210" s="179" t="s">
        <v>1</v>
      </c>
      <c r="N210" s="180" t="s">
        <v>42</v>
      </c>
      <c r="O210" s="76"/>
      <c r="P210" s="181">
        <f>O210*H210</f>
        <v>0</v>
      </c>
      <c r="Q210" s="181">
        <v>0.00051820000000000002</v>
      </c>
      <c r="R210" s="181">
        <f>Q210*H210</f>
        <v>0.0010364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201</v>
      </c>
      <c r="AT210" s="183" t="s">
        <v>156</v>
      </c>
      <c r="AU210" s="183" t="s">
        <v>86</v>
      </c>
      <c r="AY210" s="18" t="s">
        <v>153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</v>
      </c>
      <c r="BK210" s="184">
        <f>ROUND(I210*H210,0)</f>
        <v>0</v>
      </c>
      <c r="BL210" s="18" t="s">
        <v>201</v>
      </c>
      <c r="BM210" s="183" t="s">
        <v>301</v>
      </c>
    </row>
    <row r="211" s="13" customFormat="1">
      <c r="A211" s="13"/>
      <c r="B211" s="185"/>
      <c r="C211" s="13"/>
      <c r="D211" s="186" t="s">
        <v>163</v>
      </c>
      <c r="E211" s="187" t="s">
        <v>1</v>
      </c>
      <c r="F211" s="188" t="s">
        <v>287</v>
      </c>
      <c r="G211" s="13"/>
      <c r="H211" s="189">
        <v>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163</v>
      </c>
      <c r="AU211" s="187" t="s">
        <v>86</v>
      </c>
      <c r="AV211" s="13" t="s">
        <v>86</v>
      </c>
      <c r="AW211" s="13" t="s">
        <v>33</v>
      </c>
      <c r="AX211" s="13" t="s">
        <v>77</v>
      </c>
      <c r="AY211" s="187" t="s">
        <v>153</v>
      </c>
    </row>
    <row r="212" s="13" customFormat="1">
      <c r="A212" s="13"/>
      <c r="B212" s="185"/>
      <c r="C212" s="13"/>
      <c r="D212" s="186" t="s">
        <v>163</v>
      </c>
      <c r="E212" s="187" t="s">
        <v>1</v>
      </c>
      <c r="F212" s="188" t="s">
        <v>288</v>
      </c>
      <c r="G212" s="13"/>
      <c r="H212" s="189">
        <v>1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163</v>
      </c>
      <c r="AU212" s="187" t="s">
        <v>86</v>
      </c>
      <c r="AV212" s="13" t="s">
        <v>86</v>
      </c>
      <c r="AW212" s="13" t="s">
        <v>33</v>
      </c>
      <c r="AX212" s="13" t="s">
        <v>77</v>
      </c>
      <c r="AY212" s="187" t="s">
        <v>153</v>
      </c>
    </row>
    <row r="213" s="14" customFormat="1">
      <c r="A213" s="14"/>
      <c r="B213" s="194"/>
      <c r="C213" s="14"/>
      <c r="D213" s="186" t="s">
        <v>163</v>
      </c>
      <c r="E213" s="195" t="s">
        <v>1</v>
      </c>
      <c r="F213" s="196" t="s">
        <v>189</v>
      </c>
      <c r="G213" s="14"/>
      <c r="H213" s="197">
        <v>2</v>
      </c>
      <c r="I213" s="198"/>
      <c r="J213" s="14"/>
      <c r="K213" s="14"/>
      <c r="L213" s="194"/>
      <c r="M213" s="199"/>
      <c r="N213" s="200"/>
      <c r="O213" s="200"/>
      <c r="P213" s="200"/>
      <c r="Q213" s="200"/>
      <c r="R213" s="200"/>
      <c r="S213" s="200"/>
      <c r="T213" s="20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5" t="s">
        <v>163</v>
      </c>
      <c r="AU213" s="195" t="s">
        <v>86</v>
      </c>
      <c r="AV213" s="14" t="s">
        <v>154</v>
      </c>
      <c r="AW213" s="14" t="s">
        <v>33</v>
      </c>
      <c r="AX213" s="14" t="s">
        <v>8</v>
      </c>
      <c r="AY213" s="195" t="s">
        <v>153</v>
      </c>
    </row>
    <row r="214" s="2" customFormat="1" ht="24.15" customHeight="1">
      <c r="A214" s="37"/>
      <c r="B214" s="171"/>
      <c r="C214" s="172" t="s">
        <v>260</v>
      </c>
      <c r="D214" s="172" t="s">
        <v>156</v>
      </c>
      <c r="E214" s="173" t="s">
        <v>302</v>
      </c>
      <c r="F214" s="174" t="s">
        <v>303</v>
      </c>
      <c r="G214" s="175" t="s">
        <v>249</v>
      </c>
      <c r="H214" s="176">
        <v>2</v>
      </c>
      <c r="I214" s="177"/>
      <c r="J214" s="178">
        <f>ROUND(I214*H214,0)</f>
        <v>0</v>
      </c>
      <c r="K214" s="174" t="s">
        <v>1</v>
      </c>
      <c r="L214" s="38"/>
      <c r="M214" s="179" t="s">
        <v>1</v>
      </c>
      <c r="N214" s="180" t="s">
        <v>42</v>
      </c>
      <c r="O214" s="76"/>
      <c r="P214" s="181">
        <f>O214*H214</f>
        <v>0</v>
      </c>
      <c r="Q214" s="181">
        <v>0.0012999999999999999</v>
      </c>
      <c r="R214" s="181">
        <f>Q214*H214</f>
        <v>0.0025999999999999999</v>
      </c>
      <c r="S214" s="181">
        <v>0</v>
      </c>
      <c r="T214" s="18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3" t="s">
        <v>201</v>
      </c>
      <c r="AT214" s="183" t="s">
        <v>156</v>
      </c>
      <c r="AU214" s="183" t="s">
        <v>86</v>
      </c>
      <c r="AY214" s="18" t="s">
        <v>153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8" t="s">
        <v>8</v>
      </c>
      <c r="BK214" s="184">
        <f>ROUND(I214*H214,0)</f>
        <v>0</v>
      </c>
      <c r="BL214" s="18" t="s">
        <v>201</v>
      </c>
      <c r="BM214" s="183" t="s">
        <v>304</v>
      </c>
    </row>
    <row r="215" s="13" customFormat="1">
      <c r="A215" s="13"/>
      <c r="B215" s="185"/>
      <c r="C215" s="13"/>
      <c r="D215" s="186" t="s">
        <v>163</v>
      </c>
      <c r="E215" s="187" t="s">
        <v>1</v>
      </c>
      <c r="F215" s="188" t="s">
        <v>305</v>
      </c>
      <c r="G215" s="13"/>
      <c r="H215" s="189">
        <v>2</v>
      </c>
      <c r="I215" s="190"/>
      <c r="J215" s="13"/>
      <c r="K215" s="13"/>
      <c r="L215" s="185"/>
      <c r="M215" s="191"/>
      <c r="N215" s="192"/>
      <c r="O215" s="192"/>
      <c r="P215" s="192"/>
      <c r="Q215" s="192"/>
      <c r="R215" s="192"/>
      <c r="S215" s="192"/>
      <c r="T215" s="19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163</v>
      </c>
      <c r="AU215" s="187" t="s">
        <v>86</v>
      </c>
      <c r="AV215" s="13" t="s">
        <v>86</v>
      </c>
      <c r="AW215" s="13" t="s">
        <v>33</v>
      </c>
      <c r="AX215" s="13" t="s">
        <v>77</v>
      </c>
      <c r="AY215" s="187" t="s">
        <v>153</v>
      </c>
    </row>
    <row r="216" s="14" customFormat="1">
      <c r="A216" s="14"/>
      <c r="B216" s="194"/>
      <c r="C216" s="14"/>
      <c r="D216" s="186" t="s">
        <v>163</v>
      </c>
      <c r="E216" s="195" t="s">
        <v>1</v>
      </c>
      <c r="F216" s="196" t="s">
        <v>189</v>
      </c>
      <c r="G216" s="14"/>
      <c r="H216" s="197">
        <v>2</v>
      </c>
      <c r="I216" s="198"/>
      <c r="J216" s="14"/>
      <c r="K216" s="14"/>
      <c r="L216" s="194"/>
      <c r="M216" s="199"/>
      <c r="N216" s="200"/>
      <c r="O216" s="200"/>
      <c r="P216" s="200"/>
      <c r="Q216" s="200"/>
      <c r="R216" s="200"/>
      <c r="S216" s="200"/>
      <c r="T216" s="20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5" t="s">
        <v>163</v>
      </c>
      <c r="AU216" s="195" t="s">
        <v>86</v>
      </c>
      <c r="AV216" s="14" t="s">
        <v>154</v>
      </c>
      <c r="AW216" s="14" t="s">
        <v>33</v>
      </c>
      <c r="AX216" s="14" t="s">
        <v>8</v>
      </c>
      <c r="AY216" s="195" t="s">
        <v>153</v>
      </c>
    </row>
    <row r="217" s="2" customFormat="1" ht="24.15" customHeight="1">
      <c r="A217" s="37"/>
      <c r="B217" s="171"/>
      <c r="C217" s="172" t="s">
        <v>306</v>
      </c>
      <c r="D217" s="172" t="s">
        <v>156</v>
      </c>
      <c r="E217" s="173" t="s">
        <v>307</v>
      </c>
      <c r="F217" s="174" t="s">
        <v>308</v>
      </c>
      <c r="G217" s="175" t="s">
        <v>249</v>
      </c>
      <c r="H217" s="176">
        <v>2</v>
      </c>
      <c r="I217" s="177"/>
      <c r="J217" s="178">
        <f>ROUND(I217*H217,0)</f>
        <v>0</v>
      </c>
      <c r="K217" s="174" t="s">
        <v>1</v>
      </c>
      <c r="L217" s="38"/>
      <c r="M217" s="179" t="s">
        <v>1</v>
      </c>
      <c r="N217" s="180" t="s">
        <v>42</v>
      </c>
      <c r="O217" s="76"/>
      <c r="P217" s="181">
        <f>O217*H217</f>
        <v>0</v>
      </c>
      <c r="Q217" s="181">
        <v>0.00084999999999999995</v>
      </c>
      <c r="R217" s="181">
        <f>Q217*H217</f>
        <v>0.0016999999999999999</v>
      </c>
      <c r="S217" s="181">
        <v>0</v>
      </c>
      <c r="T217" s="18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3" t="s">
        <v>201</v>
      </c>
      <c r="AT217" s="183" t="s">
        <v>156</v>
      </c>
      <c r="AU217" s="183" t="s">
        <v>86</v>
      </c>
      <c r="AY217" s="18" t="s">
        <v>153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8" t="s">
        <v>8</v>
      </c>
      <c r="BK217" s="184">
        <f>ROUND(I217*H217,0)</f>
        <v>0</v>
      </c>
      <c r="BL217" s="18" t="s">
        <v>201</v>
      </c>
      <c r="BM217" s="183" t="s">
        <v>309</v>
      </c>
    </row>
    <row r="218" s="13" customFormat="1">
      <c r="A218" s="13"/>
      <c r="B218" s="185"/>
      <c r="C218" s="13"/>
      <c r="D218" s="186" t="s">
        <v>163</v>
      </c>
      <c r="E218" s="187" t="s">
        <v>1</v>
      </c>
      <c r="F218" s="188" t="s">
        <v>305</v>
      </c>
      <c r="G218" s="13"/>
      <c r="H218" s="189">
        <v>2</v>
      </c>
      <c r="I218" s="190"/>
      <c r="J218" s="13"/>
      <c r="K218" s="13"/>
      <c r="L218" s="185"/>
      <c r="M218" s="191"/>
      <c r="N218" s="192"/>
      <c r="O218" s="192"/>
      <c r="P218" s="192"/>
      <c r="Q218" s="192"/>
      <c r="R218" s="192"/>
      <c r="S218" s="192"/>
      <c r="T218" s="19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163</v>
      </c>
      <c r="AU218" s="187" t="s">
        <v>86</v>
      </c>
      <c r="AV218" s="13" t="s">
        <v>86</v>
      </c>
      <c r="AW218" s="13" t="s">
        <v>33</v>
      </c>
      <c r="AX218" s="13" t="s">
        <v>77</v>
      </c>
      <c r="AY218" s="187" t="s">
        <v>153</v>
      </c>
    </row>
    <row r="219" s="14" customFormat="1">
      <c r="A219" s="14"/>
      <c r="B219" s="194"/>
      <c r="C219" s="14"/>
      <c r="D219" s="186" t="s">
        <v>163</v>
      </c>
      <c r="E219" s="195" t="s">
        <v>1</v>
      </c>
      <c r="F219" s="196" t="s">
        <v>189</v>
      </c>
      <c r="G219" s="14"/>
      <c r="H219" s="197">
        <v>2</v>
      </c>
      <c r="I219" s="198"/>
      <c r="J219" s="14"/>
      <c r="K219" s="14"/>
      <c r="L219" s="194"/>
      <c r="M219" s="199"/>
      <c r="N219" s="200"/>
      <c r="O219" s="200"/>
      <c r="P219" s="200"/>
      <c r="Q219" s="200"/>
      <c r="R219" s="200"/>
      <c r="S219" s="200"/>
      <c r="T219" s="20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5" t="s">
        <v>163</v>
      </c>
      <c r="AU219" s="195" t="s">
        <v>86</v>
      </c>
      <c r="AV219" s="14" t="s">
        <v>154</v>
      </c>
      <c r="AW219" s="14" t="s">
        <v>33</v>
      </c>
      <c r="AX219" s="14" t="s">
        <v>8</v>
      </c>
      <c r="AY219" s="195" t="s">
        <v>153</v>
      </c>
    </row>
    <row r="220" s="2" customFormat="1" ht="24.15" customHeight="1">
      <c r="A220" s="37"/>
      <c r="B220" s="171"/>
      <c r="C220" s="172" t="s">
        <v>310</v>
      </c>
      <c r="D220" s="172" t="s">
        <v>156</v>
      </c>
      <c r="E220" s="173" t="s">
        <v>311</v>
      </c>
      <c r="F220" s="174" t="s">
        <v>312</v>
      </c>
      <c r="G220" s="175" t="s">
        <v>249</v>
      </c>
      <c r="H220" s="176">
        <v>4</v>
      </c>
      <c r="I220" s="177"/>
      <c r="J220" s="178">
        <f>ROUND(I220*H220,0)</f>
        <v>0</v>
      </c>
      <c r="K220" s="174" t="s">
        <v>160</v>
      </c>
      <c r="L220" s="38"/>
      <c r="M220" s="179" t="s">
        <v>1</v>
      </c>
      <c r="N220" s="180" t="s">
        <v>42</v>
      </c>
      <c r="O220" s="76"/>
      <c r="P220" s="181">
        <f>O220*H220</f>
        <v>0</v>
      </c>
      <c r="Q220" s="181">
        <v>0.00051820000000000002</v>
      </c>
      <c r="R220" s="181">
        <f>Q220*H220</f>
        <v>0.0020728000000000001</v>
      </c>
      <c r="S220" s="181">
        <v>0</v>
      </c>
      <c r="T220" s="18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3" t="s">
        <v>201</v>
      </c>
      <c r="AT220" s="183" t="s">
        <v>156</v>
      </c>
      <c r="AU220" s="183" t="s">
        <v>86</v>
      </c>
      <c r="AY220" s="18" t="s">
        <v>153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8" t="s">
        <v>8</v>
      </c>
      <c r="BK220" s="184">
        <f>ROUND(I220*H220,0)</f>
        <v>0</v>
      </c>
      <c r="BL220" s="18" t="s">
        <v>201</v>
      </c>
      <c r="BM220" s="183" t="s">
        <v>313</v>
      </c>
    </row>
    <row r="221" s="13" customFormat="1">
      <c r="A221" s="13"/>
      <c r="B221" s="185"/>
      <c r="C221" s="13"/>
      <c r="D221" s="186" t="s">
        <v>163</v>
      </c>
      <c r="E221" s="187" t="s">
        <v>1</v>
      </c>
      <c r="F221" s="188" t="s">
        <v>254</v>
      </c>
      <c r="G221" s="13"/>
      <c r="H221" s="189">
        <v>1</v>
      </c>
      <c r="I221" s="190"/>
      <c r="J221" s="13"/>
      <c r="K221" s="13"/>
      <c r="L221" s="185"/>
      <c r="M221" s="191"/>
      <c r="N221" s="192"/>
      <c r="O221" s="192"/>
      <c r="P221" s="192"/>
      <c r="Q221" s="192"/>
      <c r="R221" s="192"/>
      <c r="S221" s="192"/>
      <c r="T221" s="19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163</v>
      </c>
      <c r="AU221" s="187" t="s">
        <v>86</v>
      </c>
      <c r="AV221" s="13" t="s">
        <v>86</v>
      </c>
      <c r="AW221" s="13" t="s">
        <v>33</v>
      </c>
      <c r="AX221" s="13" t="s">
        <v>77</v>
      </c>
      <c r="AY221" s="187" t="s">
        <v>153</v>
      </c>
    </row>
    <row r="222" s="13" customFormat="1">
      <c r="A222" s="13"/>
      <c r="B222" s="185"/>
      <c r="C222" s="13"/>
      <c r="D222" s="186" t="s">
        <v>163</v>
      </c>
      <c r="E222" s="187" t="s">
        <v>1</v>
      </c>
      <c r="F222" s="188" t="s">
        <v>255</v>
      </c>
      <c r="G222" s="13"/>
      <c r="H222" s="189">
        <v>1</v>
      </c>
      <c r="I222" s="190"/>
      <c r="J222" s="13"/>
      <c r="K222" s="13"/>
      <c r="L222" s="185"/>
      <c r="M222" s="191"/>
      <c r="N222" s="192"/>
      <c r="O222" s="192"/>
      <c r="P222" s="192"/>
      <c r="Q222" s="192"/>
      <c r="R222" s="192"/>
      <c r="S222" s="192"/>
      <c r="T222" s="19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163</v>
      </c>
      <c r="AU222" s="187" t="s">
        <v>86</v>
      </c>
      <c r="AV222" s="13" t="s">
        <v>86</v>
      </c>
      <c r="AW222" s="13" t="s">
        <v>33</v>
      </c>
      <c r="AX222" s="13" t="s">
        <v>77</v>
      </c>
      <c r="AY222" s="187" t="s">
        <v>153</v>
      </c>
    </row>
    <row r="223" s="13" customFormat="1">
      <c r="A223" s="13"/>
      <c r="B223" s="185"/>
      <c r="C223" s="13"/>
      <c r="D223" s="186" t="s">
        <v>163</v>
      </c>
      <c r="E223" s="187" t="s">
        <v>1</v>
      </c>
      <c r="F223" s="188" t="s">
        <v>256</v>
      </c>
      <c r="G223" s="13"/>
      <c r="H223" s="189">
        <v>2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163</v>
      </c>
      <c r="AU223" s="187" t="s">
        <v>86</v>
      </c>
      <c r="AV223" s="13" t="s">
        <v>86</v>
      </c>
      <c r="AW223" s="13" t="s">
        <v>33</v>
      </c>
      <c r="AX223" s="13" t="s">
        <v>77</v>
      </c>
      <c r="AY223" s="187" t="s">
        <v>153</v>
      </c>
    </row>
    <row r="224" s="14" customFormat="1">
      <c r="A224" s="14"/>
      <c r="B224" s="194"/>
      <c r="C224" s="14"/>
      <c r="D224" s="186" t="s">
        <v>163</v>
      </c>
      <c r="E224" s="195" t="s">
        <v>1</v>
      </c>
      <c r="F224" s="196" t="s">
        <v>189</v>
      </c>
      <c r="G224" s="14"/>
      <c r="H224" s="197">
        <v>4</v>
      </c>
      <c r="I224" s="198"/>
      <c r="J224" s="14"/>
      <c r="K224" s="14"/>
      <c r="L224" s="194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5" t="s">
        <v>163</v>
      </c>
      <c r="AU224" s="195" t="s">
        <v>86</v>
      </c>
      <c r="AV224" s="14" t="s">
        <v>154</v>
      </c>
      <c r="AW224" s="14" t="s">
        <v>33</v>
      </c>
      <c r="AX224" s="14" t="s">
        <v>8</v>
      </c>
      <c r="AY224" s="195" t="s">
        <v>153</v>
      </c>
    </row>
    <row r="225" s="2" customFormat="1" ht="24.15" customHeight="1">
      <c r="A225" s="37"/>
      <c r="B225" s="171"/>
      <c r="C225" s="172" t="s">
        <v>314</v>
      </c>
      <c r="D225" s="172" t="s">
        <v>156</v>
      </c>
      <c r="E225" s="173" t="s">
        <v>315</v>
      </c>
      <c r="F225" s="174" t="s">
        <v>316</v>
      </c>
      <c r="G225" s="175" t="s">
        <v>249</v>
      </c>
      <c r="H225" s="176">
        <v>1</v>
      </c>
      <c r="I225" s="177"/>
      <c r="J225" s="178">
        <f>ROUND(I225*H225,0)</f>
        <v>0</v>
      </c>
      <c r="K225" s="174" t="s">
        <v>160</v>
      </c>
      <c r="L225" s="38"/>
      <c r="M225" s="179" t="s">
        <v>1</v>
      </c>
      <c r="N225" s="180" t="s">
        <v>42</v>
      </c>
      <c r="O225" s="76"/>
      <c r="P225" s="181">
        <f>O225*H225</f>
        <v>0</v>
      </c>
      <c r="Q225" s="181">
        <v>0.00051820000000000002</v>
      </c>
      <c r="R225" s="181">
        <f>Q225*H225</f>
        <v>0.00051820000000000002</v>
      </c>
      <c r="S225" s="181">
        <v>0</v>
      </c>
      <c r="T225" s="18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3" t="s">
        <v>201</v>
      </c>
      <c r="AT225" s="183" t="s">
        <v>156</v>
      </c>
      <c r="AU225" s="183" t="s">
        <v>86</v>
      </c>
      <c r="AY225" s="18" t="s">
        <v>153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</v>
      </c>
      <c r="BK225" s="184">
        <f>ROUND(I225*H225,0)</f>
        <v>0</v>
      </c>
      <c r="BL225" s="18" t="s">
        <v>201</v>
      </c>
      <c r="BM225" s="183" t="s">
        <v>317</v>
      </c>
    </row>
    <row r="226" s="13" customFormat="1">
      <c r="A226" s="13"/>
      <c r="B226" s="185"/>
      <c r="C226" s="13"/>
      <c r="D226" s="186" t="s">
        <v>163</v>
      </c>
      <c r="E226" s="187" t="s">
        <v>1</v>
      </c>
      <c r="F226" s="188" t="s">
        <v>318</v>
      </c>
      <c r="G226" s="13"/>
      <c r="H226" s="189">
        <v>1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163</v>
      </c>
      <c r="AU226" s="187" t="s">
        <v>86</v>
      </c>
      <c r="AV226" s="13" t="s">
        <v>86</v>
      </c>
      <c r="AW226" s="13" t="s">
        <v>33</v>
      </c>
      <c r="AX226" s="13" t="s">
        <v>77</v>
      </c>
      <c r="AY226" s="187" t="s">
        <v>153</v>
      </c>
    </row>
    <row r="227" s="14" customFormat="1">
      <c r="A227" s="14"/>
      <c r="B227" s="194"/>
      <c r="C227" s="14"/>
      <c r="D227" s="186" t="s">
        <v>163</v>
      </c>
      <c r="E227" s="195" t="s">
        <v>1</v>
      </c>
      <c r="F227" s="196" t="s">
        <v>189</v>
      </c>
      <c r="G227" s="14"/>
      <c r="H227" s="197">
        <v>1</v>
      </c>
      <c r="I227" s="198"/>
      <c r="J227" s="14"/>
      <c r="K227" s="14"/>
      <c r="L227" s="194"/>
      <c r="M227" s="199"/>
      <c r="N227" s="200"/>
      <c r="O227" s="200"/>
      <c r="P227" s="200"/>
      <c r="Q227" s="200"/>
      <c r="R227" s="200"/>
      <c r="S227" s="200"/>
      <c r="T227" s="20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5" t="s">
        <v>163</v>
      </c>
      <c r="AU227" s="195" t="s">
        <v>86</v>
      </c>
      <c r="AV227" s="14" t="s">
        <v>154</v>
      </c>
      <c r="AW227" s="14" t="s">
        <v>33</v>
      </c>
      <c r="AX227" s="14" t="s">
        <v>8</v>
      </c>
      <c r="AY227" s="195" t="s">
        <v>153</v>
      </c>
    </row>
    <row r="228" s="2" customFormat="1" ht="16.5" customHeight="1">
      <c r="A228" s="37"/>
      <c r="B228" s="171"/>
      <c r="C228" s="202" t="s">
        <v>319</v>
      </c>
      <c r="D228" s="202" t="s">
        <v>257</v>
      </c>
      <c r="E228" s="203" t="s">
        <v>320</v>
      </c>
      <c r="F228" s="204" t="s">
        <v>321</v>
      </c>
      <c r="G228" s="205" t="s">
        <v>237</v>
      </c>
      <c r="H228" s="206">
        <v>2</v>
      </c>
      <c r="I228" s="207"/>
      <c r="J228" s="208">
        <f>ROUND(I228*H228,0)</f>
        <v>0</v>
      </c>
      <c r="K228" s="204" t="s">
        <v>1</v>
      </c>
      <c r="L228" s="209"/>
      <c r="M228" s="210" t="s">
        <v>1</v>
      </c>
      <c r="N228" s="211" t="s">
        <v>42</v>
      </c>
      <c r="O228" s="76"/>
      <c r="P228" s="181">
        <f>O228*H228</f>
        <v>0</v>
      </c>
      <c r="Q228" s="181">
        <v>0.0053</v>
      </c>
      <c r="R228" s="181">
        <f>Q228*H228</f>
        <v>0.0106</v>
      </c>
      <c r="S228" s="181">
        <v>0</v>
      </c>
      <c r="T228" s="18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3" t="s">
        <v>260</v>
      </c>
      <c r="AT228" s="183" t="s">
        <v>257</v>
      </c>
      <c r="AU228" s="183" t="s">
        <v>86</v>
      </c>
      <c r="AY228" s="18" t="s">
        <v>153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8" t="s">
        <v>8</v>
      </c>
      <c r="BK228" s="184">
        <f>ROUND(I228*H228,0)</f>
        <v>0</v>
      </c>
      <c r="BL228" s="18" t="s">
        <v>201</v>
      </c>
      <c r="BM228" s="183" t="s">
        <v>322</v>
      </c>
    </row>
    <row r="229" s="13" customFormat="1">
      <c r="A229" s="13"/>
      <c r="B229" s="185"/>
      <c r="C229" s="13"/>
      <c r="D229" s="186" t="s">
        <v>163</v>
      </c>
      <c r="E229" s="187" t="s">
        <v>1</v>
      </c>
      <c r="F229" s="188" t="s">
        <v>287</v>
      </c>
      <c r="G229" s="13"/>
      <c r="H229" s="189">
        <v>1</v>
      </c>
      <c r="I229" s="190"/>
      <c r="J229" s="13"/>
      <c r="K229" s="13"/>
      <c r="L229" s="185"/>
      <c r="M229" s="191"/>
      <c r="N229" s="192"/>
      <c r="O229" s="192"/>
      <c r="P229" s="192"/>
      <c r="Q229" s="192"/>
      <c r="R229" s="192"/>
      <c r="S229" s="192"/>
      <c r="T229" s="19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163</v>
      </c>
      <c r="AU229" s="187" t="s">
        <v>86</v>
      </c>
      <c r="AV229" s="13" t="s">
        <v>86</v>
      </c>
      <c r="AW229" s="13" t="s">
        <v>33</v>
      </c>
      <c r="AX229" s="13" t="s">
        <v>77</v>
      </c>
      <c r="AY229" s="187" t="s">
        <v>153</v>
      </c>
    </row>
    <row r="230" s="13" customFormat="1">
      <c r="A230" s="13"/>
      <c r="B230" s="185"/>
      <c r="C230" s="13"/>
      <c r="D230" s="186" t="s">
        <v>163</v>
      </c>
      <c r="E230" s="187" t="s">
        <v>1</v>
      </c>
      <c r="F230" s="188" t="s">
        <v>288</v>
      </c>
      <c r="G230" s="13"/>
      <c r="H230" s="189">
        <v>1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163</v>
      </c>
      <c r="AU230" s="187" t="s">
        <v>86</v>
      </c>
      <c r="AV230" s="13" t="s">
        <v>86</v>
      </c>
      <c r="AW230" s="13" t="s">
        <v>33</v>
      </c>
      <c r="AX230" s="13" t="s">
        <v>77</v>
      </c>
      <c r="AY230" s="187" t="s">
        <v>153</v>
      </c>
    </row>
    <row r="231" s="14" customFormat="1">
      <c r="A231" s="14"/>
      <c r="B231" s="194"/>
      <c r="C231" s="14"/>
      <c r="D231" s="186" t="s">
        <v>163</v>
      </c>
      <c r="E231" s="195" t="s">
        <v>1</v>
      </c>
      <c r="F231" s="196" t="s">
        <v>189</v>
      </c>
      <c r="G231" s="14"/>
      <c r="H231" s="197">
        <v>2</v>
      </c>
      <c r="I231" s="198"/>
      <c r="J231" s="14"/>
      <c r="K231" s="14"/>
      <c r="L231" s="194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5" t="s">
        <v>163</v>
      </c>
      <c r="AU231" s="195" t="s">
        <v>86</v>
      </c>
      <c r="AV231" s="14" t="s">
        <v>154</v>
      </c>
      <c r="AW231" s="14" t="s">
        <v>33</v>
      </c>
      <c r="AX231" s="14" t="s">
        <v>8</v>
      </c>
      <c r="AY231" s="195" t="s">
        <v>153</v>
      </c>
    </row>
    <row r="232" s="2" customFormat="1" ht="16.5" customHeight="1">
      <c r="A232" s="37"/>
      <c r="B232" s="171"/>
      <c r="C232" s="202" t="s">
        <v>323</v>
      </c>
      <c r="D232" s="202" t="s">
        <v>257</v>
      </c>
      <c r="E232" s="203" t="s">
        <v>324</v>
      </c>
      <c r="F232" s="204" t="s">
        <v>325</v>
      </c>
      <c r="G232" s="205" t="s">
        <v>237</v>
      </c>
      <c r="H232" s="206">
        <v>1</v>
      </c>
      <c r="I232" s="207"/>
      <c r="J232" s="208">
        <f>ROUND(I232*H232,0)</f>
        <v>0</v>
      </c>
      <c r="K232" s="204" t="s">
        <v>1</v>
      </c>
      <c r="L232" s="209"/>
      <c r="M232" s="210" t="s">
        <v>1</v>
      </c>
      <c r="N232" s="211" t="s">
        <v>42</v>
      </c>
      <c r="O232" s="76"/>
      <c r="P232" s="181">
        <f>O232*H232</f>
        <v>0</v>
      </c>
      <c r="Q232" s="181">
        <v>0.00080000000000000004</v>
      </c>
      <c r="R232" s="181">
        <f>Q232*H232</f>
        <v>0.00080000000000000004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260</v>
      </c>
      <c r="AT232" s="183" t="s">
        <v>257</v>
      </c>
      <c r="AU232" s="183" t="s">
        <v>86</v>
      </c>
      <c r="AY232" s="18" t="s">
        <v>153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8" t="s">
        <v>8</v>
      </c>
      <c r="BK232" s="184">
        <f>ROUND(I232*H232,0)</f>
        <v>0</v>
      </c>
      <c r="BL232" s="18" t="s">
        <v>201</v>
      </c>
      <c r="BM232" s="183" t="s">
        <v>326</v>
      </c>
    </row>
    <row r="233" s="13" customFormat="1">
      <c r="A233" s="13"/>
      <c r="B233" s="185"/>
      <c r="C233" s="13"/>
      <c r="D233" s="186" t="s">
        <v>163</v>
      </c>
      <c r="E233" s="187" t="s">
        <v>1</v>
      </c>
      <c r="F233" s="188" t="s">
        <v>327</v>
      </c>
      <c r="G233" s="13"/>
      <c r="H233" s="189">
        <v>1</v>
      </c>
      <c r="I233" s="190"/>
      <c r="J233" s="13"/>
      <c r="K233" s="13"/>
      <c r="L233" s="185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163</v>
      </c>
      <c r="AU233" s="187" t="s">
        <v>86</v>
      </c>
      <c r="AV233" s="13" t="s">
        <v>86</v>
      </c>
      <c r="AW233" s="13" t="s">
        <v>33</v>
      </c>
      <c r="AX233" s="13" t="s">
        <v>77</v>
      </c>
      <c r="AY233" s="187" t="s">
        <v>153</v>
      </c>
    </row>
    <row r="234" s="14" customFormat="1">
      <c r="A234" s="14"/>
      <c r="B234" s="194"/>
      <c r="C234" s="14"/>
      <c r="D234" s="186" t="s">
        <v>163</v>
      </c>
      <c r="E234" s="195" t="s">
        <v>1</v>
      </c>
      <c r="F234" s="196" t="s">
        <v>189</v>
      </c>
      <c r="G234" s="14"/>
      <c r="H234" s="197">
        <v>1</v>
      </c>
      <c r="I234" s="198"/>
      <c r="J234" s="14"/>
      <c r="K234" s="14"/>
      <c r="L234" s="194"/>
      <c r="M234" s="199"/>
      <c r="N234" s="200"/>
      <c r="O234" s="200"/>
      <c r="P234" s="200"/>
      <c r="Q234" s="200"/>
      <c r="R234" s="200"/>
      <c r="S234" s="200"/>
      <c r="T234" s="20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5" t="s">
        <v>163</v>
      </c>
      <c r="AU234" s="195" t="s">
        <v>86</v>
      </c>
      <c r="AV234" s="14" t="s">
        <v>154</v>
      </c>
      <c r="AW234" s="14" t="s">
        <v>33</v>
      </c>
      <c r="AX234" s="14" t="s">
        <v>8</v>
      </c>
      <c r="AY234" s="195" t="s">
        <v>153</v>
      </c>
    </row>
    <row r="235" s="2" customFormat="1" ht="16.5" customHeight="1">
      <c r="A235" s="37"/>
      <c r="B235" s="171"/>
      <c r="C235" s="202" t="s">
        <v>328</v>
      </c>
      <c r="D235" s="202" t="s">
        <v>257</v>
      </c>
      <c r="E235" s="203" t="s">
        <v>329</v>
      </c>
      <c r="F235" s="204" t="s">
        <v>330</v>
      </c>
      <c r="G235" s="205" t="s">
        <v>237</v>
      </c>
      <c r="H235" s="206">
        <v>2</v>
      </c>
      <c r="I235" s="207"/>
      <c r="J235" s="208">
        <f>ROUND(I235*H235,0)</f>
        <v>0</v>
      </c>
      <c r="K235" s="204" t="s">
        <v>1</v>
      </c>
      <c r="L235" s="209"/>
      <c r="M235" s="210" t="s">
        <v>1</v>
      </c>
      <c r="N235" s="211" t="s">
        <v>42</v>
      </c>
      <c r="O235" s="76"/>
      <c r="P235" s="181">
        <f>O235*H235</f>
        <v>0</v>
      </c>
      <c r="Q235" s="181">
        <v>0.00080000000000000004</v>
      </c>
      <c r="R235" s="181">
        <f>Q235*H235</f>
        <v>0.0016000000000000001</v>
      </c>
      <c r="S235" s="181">
        <v>0</v>
      </c>
      <c r="T235" s="18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3" t="s">
        <v>260</v>
      </c>
      <c r="AT235" s="183" t="s">
        <v>257</v>
      </c>
      <c r="AU235" s="183" t="s">
        <v>86</v>
      </c>
      <c r="AY235" s="18" t="s">
        <v>153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8" t="s">
        <v>8</v>
      </c>
      <c r="BK235" s="184">
        <f>ROUND(I235*H235,0)</f>
        <v>0</v>
      </c>
      <c r="BL235" s="18" t="s">
        <v>201</v>
      </c>
      <c r="BM235" s="183" t="s">
        <v>331</v>
      </c>
    </row>
    <row r="236" s="13" customFormat="1">
      <c r="A236" s="13"/>
      <c r="B236" s="185"/>
      <c r="C236" s="13"/>
      <c r="D236" s="186" t="s">
        <v>163</v>
      </c>
      <c r="E236" s="187" t="s">
        <v>1</v>
      </c>
      <c r="F236" s="188" t="s">
        <v>332</v>
      </c>
      <c r="G236" s="13"/>
      <c r="H236" s="189">
        <v>1</v>
      </c>
      <c r="I236" s="190"/>
      <c r="J236" s="13"/>
      <c r="K236" s="13"/>
      <c r="L236" s="185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163</v>
      </c>
      <c r="AU236" s="187" t="s">
        <v>86</v>
      </c>
      <c r="AV236" s="13" t="s">
        <v>86</v>
      </c>
      <c r="AW236" s="13" t="s">
        <v>33</v>
      </c>
      <c r="AX236" s="13" t="s">
        <v>77</v>
      </c>
      <c r="AY236" s="187" t="s">
        <v>153</v>
      </c>
    </row>
    <row r="237" s="13" customFormat="1">
      <c r="A237" s="13"/>
      <c r="B237" s="185"/>
      <c r="C237" s="13"/>
      <c r="D237" s="186" t="s">
        <v>163</v>
      </c>
      <c r="E237" s="187" t="s">
        <v>1</v>
      </c>
      <c r="F237" s="188" t="s">
        <v>288</v>
      </c>
      <c r="G237" s="13"/>
      <c r="H237" s="189">
        <v>1</v>
      </c>
      <c r="I237" s="190"/>
      <c r="J237" s="13"/>
      <c r="K237" s="13"/>
      <c r="L237" s="185"/>
      <c r="M237" s="191"/>
      <c r="N237" s="192"/>
      <c r="O237" s="192"/>
      <c r="P237" s="192"/>
      <c r="Q237" s="192"/>
      <c r="R237" s="192"/>
      <c r="S237" s="192"/>
      <c r="T237" s="19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163</v>
      </c>
      <c r="AU237" s="187" t="s">
        <v>86</v>
      </c>
      <c r="AV237" s="13" t="s">
        <v>86</v>
      </c>
      <c r="AW237" s="13" t="s">
        <v>33</v>
      </c>
      <c r="AX237" s="13" t="s">
        <v>77</v>
      </c>
      <c r="AY237" s="187" t="s">
        <v>153</v>
      </c>
    </row>
    <row r="238" s="14" customFormat="1">
      <c r="A238" s="14"/>
      <c r="B238" s="194"/>
      <c r="C238" s="14"/>
      <c r="D238" s="186" t="s">
        <v>163</v>
      </c>
      <c r="E238" s="195" t="s">
        <v>1</v>
      </c>
      <c r="F238" s="196" t="s">
        <v>189</v>
      </c>
      <c r="G238" s="14"/>
      <c r="H238" s="197">
        <v>2</v>
      </c>
      <c r="I238" s="198"/>
      <c r="J238" s="14"/>
      <c r="K238" s="14"/>
      <c r="L238" s="194"/>
      <c r="M238" s="199"/>
      <c r="N238" s="200"/>
      <c r="O238" s="200"/>
      <c r="P238" s="200"/>
      <c r="Q238" s="200"/>
      <c r="R238" s="200"/>
      <c r="S238" s="200"/>
      <c r="T238" s="20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5" t="s">
        <v>163</v>
      </c>
      <c r="AU238" s="195" t="s">
        <v>86</v>
      </c>
      <c r="AV238" s="14" t="s">
        <v>154</v>
      </c>
      <c r="AW238" s="14" t="s">
        <v>33</v>
      </c>
      <c r="AX238" s="14" t="s">
        <v>8</v>
      </c>
      <c r="AY238" s="195" t="s">
        <v>153</v>
      </c>
    </row>
    <row r="239" s="2" customFormat="1" ht="16.5" customHeight="1">
      <c r="A239" s="37"/>
      <c r="B239" s="171"/>
      <c r="C239" s="202" t="s">
        <v>333</v>
      </c>
      <c r="D239" s="202" t="s">
        <v>257</v>
      </c>
      <c r="E239" s="203" t="s">
        <v>334</v>
      </c>
      <c r="F239" s="204" t="s">
        <v>335</v>
      </c>
      <c r="G239" s="205" t="s">
        <v>237</v>
      </c>
      <c r="H239" s="206">
        <v>3</v>
      </c>
      <c r="I239" s="207"/>
      <c r="J239" s="208">
        <f>ROUND(I239*H239,0)</f>
        <v>0</v>
      </c>
      <c r="K239" s="204" t="s">
        <v>1</v>
      </c>
      <c r="L239" s="209"/>
      <c r="M239" s="210" t="s">
        <v>1</v>
      </c>
      <c r="N239" s="211" t="s">
        <v>42</v>
      </c>
      <c r="O239" s="76"/>
      <c r="P239" s="181">
        <f>O239*H239</f>
        <v>0</v>
      </c>
      <c r="Q239" s="181">
        <v>0.001</v>
      </c>
      <c r="R239" s="181">
        <f>Q239*H239</f>
        <v>0.0030000000000000001</v>
      </c>
      <c r="S239" s="181">
        <v>0</v>
      </c>
      <c r="T239" s="18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260</v>
      </c>
      <c r="AT239" s="183" t="s">
        <v>257</v>
      </c>
      <c r="AU239" s="183" t="s">
        <v>86</v>
      </c>
      <c r="AY239" s="18" t="s">
        <v>153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</v>
      </c>
      <c r="BK239" s="184">
        <f>ROUND(I239*H239,0)</f>
        <v>0</v>
      </c>
      <c r="BL239" s="18" t="s">
        <v>201</v>
      </c>
      <c r="BM239" s="183" t="s">
        <v>336</v>
      </c>
    </row>
    <row r="240" s="13" customFormat="1">
      <c r="A240" s="13"/>
      <c r="B240" s="185"/>
      <c r="C240" s="13"/>
      <c r="D240" s="186" t="s">
        <v>163</v>
      </c>
      <c r="E240" s="187" t="s">
        <v>1</v>
      </c>
      <c r="F240" s="188" t="s">
        <v>337</v>
      </c>
      <c r="G240" s="13"/>
      <c r="H240" s="189">
        <v>1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163</v>
      </c>
      <c r="AU240" s="187" t="s">
        <v>86</v>
      </c>
      <c r="AV240" s="13" t="s">
        <v>86</v>
      </c>
      <c r="AW240" s="13" t="s">
        <v>33</v>
      </c>
      <c r="AX240" s="13" t="s">
        <v>77</v>
      </c>
      <c r="AY240" s="187" t="s">
        <v>153</v>
      </c>
    </row>
    <row r="241" s="13" customFormat="1">
      <c r="A241" s="13"/>
      <c r="B241" s="185"/>
      <c r="C241" s="13"/>
      <c r="D241" s="186" t="s">
        <v>163</v>
      </c>
      <c r="E241" s="187" t="s">
        <v>1</v>
      </c>
      <c r="F241" s="188" t="s">
        <v>338</v>
      </c>
      <c r="G241" s="13"/>
      <c r="H241" s="189">
        <v>2</v>
      </c>
      <c r="I241" s="190"/>
      <c r="J241" s="13"/>
      <c r="K241" s="13"/>
      <c r="L241" s="185"/>
      <c r="M241" s="191"/>
      <c r="N241" s="192"/>
      <c r="O241" s="192"/>
      <c r="P241" s="192"/>
      <c r="Q241" s="192"/>
      <c r="R241" s="192"/>
      <c r="S241" s="192"/>
      <c r="T241" s="19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163</v>
      </c>
      <c r="AU241" s="187" t="s">
        <v>86</v>
      </c>
      <c r="AV241" s="13" t="s">
        <v>86</v>
      </c>
      <c r="AW241" s="13" t="s">
        <v>33</v>
      </c>
      <c r="AX241" s="13" t="s">
        <v>77</v>
      </c>
      <c r="AY241" s="187" t="s">
        <v>153</v>
      </c>
    </row>
    <row r="242" s="14" customFormat="1">
      <c r="A242" s="14"/>
      <c r="B242" s="194"/>
      <c r="C242" s="14"/>
      <c r="D242" s="186" t="s">
        <v>163</v>
      </c>
      <c r="E242" s="195" t="s">
        <v>1</v>
      </c>
      <c r="F242" s="196" t="s">
        <v>189</v>
      </c>
      <c r="G242" s="14"/>
      <c r="H242" s="197">
        <v>3</v>
      </c>
      <c r="I242" s="198"/>
      <c r="J242" s="14"/>
      <c r="K242" s="14"/>
      <c r="L242" s="194"/>
      <c r="M242" s="199"/>
      <c r="N242" s="200"/>
      <c r="O242" s="200"/>
      <c r="P242" s="200"/>
      <c r="Q242" s="200"/>
      <c r="R242" s="200"/>
      <c r="S242" s="200"/>
      <c r="T242" s="20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5" t="s">
        <v>163</v>
      </c>
      <c r="AU242" s="195" t="s">
        <v>86</v>
      </c>
      <c r="AV242" s="14" t="s">
        <v>154</v>
      </c>
      <c r="AW242" s="14" t="s">
        <v>33</v>
      </c>
      <c r="AX242" s="14" t="s">
        <v>8</v>
      </c>
      <c r="AY242" s="195" t="s">
        <v>153</v>
      </c>
    </row>
    <row r="243" s="2" customFormat="1" ht="16.5" customHeight="1">
      <c r="A243" s="37"/>
      <c r="B243" s="171"/>
      <c r="C243" s="202" t="s">
        <v>339</v>
      </c>
      <c r="D243" s="202" t="s">
        <v>257</v>
      </c>
      <c r="E243" s="203" t="s">
        <v>340</v>
      </c>
      <c r="F243" s="204" t="s">
        <v>341</v>
      </c>
      <c r="G243" s="205" t="s">
        <v>237</v>
      </c>
      <c r="H243" s="206">
        <v>4</v>
      </c>
      <c r="I243" s="207"/>
      <c r="J243" s="208">
        <f>ROUND(I243*H243,0)</f>
        <v>0</v>
      </c>
      <c r="K243" s="204" t="s">
        <v>1</v>
      </c>
      <c r="L243" s="209"/>
      <c r="M243" s="210" t="s">
        <v>1</v>
      </c>
      <c r="N243" s="211" t="s">
        <v>42</v>
      </c>
      <c r="O243" s="76"/>
      <c r="P243" s="181">
        <f>O243*H243</f>
        <v>0</v>
      </c>
      <c r="Q243" s="181">
        <v>0.00080000000000000004</v>
      </c>
      <c r="R243" s="181">
        <f>Q243*H243</f>
        <v>0.0032000000000000002</v>
      </c>
      <c r="S243" s="181">
        <v>0</v>
      </c>
      <c r="T243" s="18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3" t="s">
        <v>260</v>
      </c>
      <c r="AT243" s="183" t="s">
        <v>257</v>
      </c>
      <c r="AU243" s="183" t="s">
        <v>86</v>
      </c>
      <c r="AY243" s="18" t="s">
        <v>153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8</v>
      </c>
      <c r="BK243" s="184">
        <f>ROUND(I243*H243,0)</f>
        <v>0</v>
      </c>
      <c r="BL243" s="18" t="s">
        <v>201</v>
      </c>
      <c r="BM243" s="183" t="s">
        <v>342</v>
      </c>
    </row>
    <row r="244" s="13" customFormat="1">
      <c r="A244" s="13"/>
      <c r="B244" s="185"/>
      <c r="C244" s="13"/>
      <c r="D244" s="186" t="s">
        <v>163</v>
      </c>
      <c r="E244" s="187" t="s">
        <v>1</v>
      </c>
      <c r="F244" s="188" t="s">
        <v>318</v>
      </c>
      <c r="G244" s="13"/>
      <c r="H244" s="189">
        <v>1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163</v>
      </c>
      <c r="AU244" s="187" t="s">
        <v>86</v>
      </c>
      <c r="AV244" s="13" t="s">
        <v>86</v>
      </c>
      <c r="AW244" s="13" t="s">
        <v>33</v>
      </c>
      <c r="AX244" s="13" t="s">
        <v>77</v>
      </c>
      <c r="AY244" s="187" t="s">
        <v>153</v>
      </c>
    </row>
    <row r="245" s="13" customFormat="1">
      <c r="A245" s="13"/>
      <c r="B245" s="185"/>
      <c r="C245" s="13"/>
      <c r="D245" s="186" t="s">
        <v>163</v>
      </c>
      <c r="E245" s="187" t="s">
        <v>1</v>
      </c>
      <c r="F245" s="188" t="s">
        <v>343</v>
      </c>
      <c r="G245" s="13"/>
      <c r="H245" s="189">
        <v>1</v>
      </c>
      <c r="I245" s="190"/>
      <c r="J245" s="13"/>
      <c r="K245" s="13"/>
      <c r="L245" s="185"/>
      <c r="M245" s="191"/>
      <c r="N245" s="192"/>
      <c r="O245" s="192"/>
      <c r="P245" s="192"/>
      <c r="Q245" s="192"/>
      <c r="R245" s="192"/>
      <c r="S245" s="192"/>
      <c r="T245" s="19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163</v>
      </c>
      <c r="AU245" s="187" t="s">
        <v>86</v>
      </c>
      <c r="AV245" s="13" t="s">
        <v>86</v>
      </c>
      <c r="AW245" s="13" t="s">
        <v>33</v>
      </c>
      <c r="AX245" s="13" t="s">
        <v>77</v>
      </c>
      <c r="AY245" s="187" t="s">
        <v>153</v>
      </c>
    </row>
    <row r="246" s="13" customFormat="1">
      <c r="A246" s="13"/>
      <c r="B246" s="185"/>
      <c r="C246" s="13"/>
      <c r="D246" s="186" t="s">
        <v>163</v>
      </c>
      <c r="E246" s="187" t="s">
        <v>1</v>
      </c>
      <c r="F246" s="188" t="s">
        <v>344</v>
      </c>
      <c r="G246" s="13"/>
      <c r="H246" s="189">
        <v>2</v>
      </c>
      <c r="I246" s="190"/>
      <c r="J246" s="13"/>
      <c r="K246" s="13"/>
      <c r="L246" s="185"/>
      <c r="M246" s="191"/>
      <c r="N246" s="192"/>
      <c r="O246" s="192"/>
      <c r="P246" s="192"/>
      <c r="Q246" s="192"/>
      <c r="R246" s="192"/>
      <c r="S246" s="192"/>
      <c r="T246" s="19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163</v>
      </c>
      <c r="AU246" s="187" t="s">
        <v>86</v>
      </c>
      <c r="AV246" s="13" t="s">
        <v>86</v>
      </c>
      <c r="AW246" s="13" t="s">
        <v>33</v>
      </c>
      <c r="AX246" s="13" t="s">
        <v>77</v>
      </c>
      <c r="AY246" s="187" t="s">
        <v>153</v>
      </c>
    </row>
    <row r="247" s="14" customFormat="1">
      <c r="A247" s="14"/>
      <c r="B247" s="194"/>
      <c r="C247" s="14"/>
      <c r="D247" s="186" t="s">
        <v>163</v>
      </c>
      <c r="E247" s="195" t="s">
        <v>1</v>
      </c>
      <c r="F247" s="196" t="s">
        <v>189</v>
      </c>
      <c r="G247" s="14"/>
      <c r="H247" s="197">
        <v>4</v>
      </c>
      <c r="I247" s="198"/>
      <c r="J247" s="14"/>
      <c r="K247" s="14"/>
      <c r="L247" s="194"/>
      <c r="M247" s="199"/>
      <c r="N247" s="200"/>
      <c r="O247" s="200"/>
      <c r="P247" s="200"/>
      <c r="Q247" s="200"/>
      <c r="R247" s="200"/>
      <c r="S247" s="200"/>
      <c r="T247" s="20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5" t="s">
        <v>163</v>
      </c>
      <c r="AU247" s="195" t="s">
        <v>86</v>
      </c>
      <c r="AV247" s="14" t="s">
        <v>154</v>
      </c>
      <c r="AW247" s="14" t="s">
        <v>33</v>
      </c>
      <c r="AX247" s="14" t="s">
        <v>8</v>
      </c>
      <c r="AY247" s="195" t="s">
        <v>153</v>
      </c>
    </row>
    <row r="248" s="2" customFormat="1" ht="16.5" customHeight="1">
      <c r="A248" s="37"/>
      <c r="B248" s="171"/>
      <c r="C248" s="202" t="s">
        <v>345</v>
      </c>
      <c r="D248" s="202" t="s">
        <v>257</v>
      </c>
      <c r="E248" s="203" t="s">
        <v>346</v>
      </c>
      <c r="F248" s="204" t="s">
        <v>347</v>
      </c>
      <c r="G248" s="205" t="s">
        <v>237</v>
      </c>
      <c r="H248" s="206">
        <v>4</v>
      </c>
      <c r="I248" s="207"/>
      <c r="J248" s="208">
        <f>ROUND(I248*H248,0)</f>
        <v>0</v>
      </c>
      <c r="K248" s="204" t="s">
        <v>1</v>
      </c>
      <c r="L248" s="209"/>
      <c r="M248" s="210" t="s">
        <v>1</v>
      </c>
      <c r="N248" s="211" t="s">
        <v>42</v>
      </c>
      <c r="O248" s="76"/>
      <c r="P248" s="181">
        <f>O248*H248</f>
        <v>0</v>
      </c>
      <c r="Q248" s="181">
        <v>0.00020000000000000001</v>
      </c>
      <c r="R248" s="181">
        <f>Q248*H248</f>
        <v>0.00080000000000000004</v>
      </c>
      <c r="S248" s="181">
        <v>0</v>
      </c>
      <c r="T248" s="18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3" t="s">
        <v>260</v>
      </c>
      <c r="AT248" s="183" t="s">
        <v>257</v>
      </c>
      <c r="AU248" s="183" t="s">
        <v>86</v>
      </c>
      <c r="AY248" s="18" t="s">
        <v>153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8" t="s">
        <v>8</v>
      </c>
      <c r="BK248" s="184">
        <f>ROUND(I248*H248,0)</f>
        <v>0</v>
      </c>
      <c r="BL248" s="18" t="s">
        <v>201</v>
      </c>
      <c r="BM248" s="183" t="s">
        <v>348</v>
      </c>
    </row>
    <row r="249" s="13" customFormat="1">
      <c r="A249" s="13"/>
      <c r="B249" s="185"/>
      <c r="C249" s="13"/>
      <c r="D249" s="186" t="s">
        <v>163</v>
      </c>
      <c r="E249" s="187" t="s">
        <v>1</v>
      </c>
      <c r="F249" s="188" t="s">
        <v>318</v>
      </c>
      <c r="G249" s="13"/>
      <c r="H249" s="189">
        <v>1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163</v>
      </c>
      <c r="AU249" s="187" t="s">
        <v>86</v>
      </c>
      <c r="AV249" s="13" t="s">
        <v>86</v>
      </c>
      <c r="AW249" s="13" t="s">
        <v>33</v>
      </c>
      <c r="AX249" s="13" t="s">
        <v>77</v>
      </c>
      <c r="AY249" s="187" t="s">
        <v>153</v>
      </c>
    </row>
    <row r="250" s="13" customFormat="1">
      <c r="A250" s="13"/>
      <c r="B250" s="185"/>
      <c r="C250" s="13"/>
      <c r="D250" s="186" t="s">
        <v>163</v>
      </c>
      <c r="E250" s="187" t="s">
        <v>1</v>
      </c>
      <c r="F250" s="188" t="s">
        <v>343</v>
      </c>
      <c r="G250" s="13"/>
      <c r="H250" s="189">
        <v>1</v>
      </c>
      <c r="I250" s="190"/>
      <c r="J250" s="13"/>
      <c r="K250" s="13"/>
      <c r="L250" s="185"/>
      <c r="M250" s="191"/>
      <c r="N250" s="192"/>
      <c r="O250" s="192"/>
      <c r="P250" s="192"/>
      <c r="Q250" s="192"/>
      <c r="R250" s="192"/>
      <c r="S250" s="192"/>
      <c r="T250" s="19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163</v>
      </c>
      <c r="AU250" s="187" t="s">
        <v>86</v>
      </c>
      <c r="AV250" s="13" t="s">
        <v>86</v>
      </c>
      <c r="AW250" s="13" t="s">
        <v>33</v>
      </c>
      <c r="AX250" s="13" t="s">
        <v>77</v>
      </c>
      <c r="AY250" s="187" t="s">
        <v>153</v>
      </c>
    </row>
    <row r="251" s="13" customFormat="1">
      <c r="A251" s="13"/>
      <c r="B251" s="185"/>
      <c r="C251" s="13"/>
      <c r="D251" s="186" t="s">
        <v>163</v>
      </c>
      <c r="E251" s="187" t="s">
        <v>1</v>
      </c>
      <c r="F251" s="188" t="s">
        <v>344</v>
      </c>
      <c r="G251" s="13"/>
      <c r="H251" s="189">
        <v>2</v>
      </c>
      <c r="I251" s="190"/>
      <c r="J251" s="13"/>
      <c r="K251" s="13"/>
      <c r="L251" s="185"/>
      <c r="M251" s="191"/>
      <c r="N251" s="192"/>
      <c r="O251" s="192"/>
      <c r="P251" s="192"/>
      <c r="Q251" s="192"/>
      <c r="R251" s="192"/>
      <c r="S251" s="192"/>
      <c r="T251" s="19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163</v>
      </c>
      <c r="AU251" s="187" t="s">
        <v>86</v>
      </c>
      <c r="AV251" s="13" t="s">
        <v>86</v>
      </c>
      <c r="AW251" s="13" t="s">
        <v>33</v>
      </c>
      <c r="AX251" s="13" t="s">
        <v>77</v>
      </c>
      <c r="AY251" s="187" t="s">
        <v>153</v>
      </c>
    </row>
    <row r="252" s="14" customFormat="1">
      <c r="A252" s="14"/>
      <c r="B252" s="194"/>
      <c r="C252" s="14"/>
      <c r="D252" s="186" t="s">
        <v>163</v>
      </c>
      <c r="E252" s="195" t="s">
        <v>1</v>
      </c>
      <c r="F252" s="196" t="s">
        <v>189</v>
      </c>
      <c r="G252" s="14"/>
      <c r="H252" s="197">
        <v>4</v>
      </c>
      <c r="I252" s="198"/>
      <c r="J252" s="14"/>
      <c r="K252" s="14"/>
      <c r="L252" s="194"/>
      <c r="M252" s="199"/>
      <c r="N252" s="200"/>
      <c r="O252" s="200"/>
      <c r="P252" s="200"/>
      <c r="Q252" s="200"/>
      <c r="R252" s="200"/>
      <c r="S252" s="200"/>
      <c r="T252" s="20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5" t="s">
        <v>163</v>
      </c>
      <c r="AU252" s="195" t="s">
        <v>86</v>
      </c>
      <c r="AV252" s="14" t="s">
        <v>154</v>
      </c>
      <c r="AW252" s="14" t="s">
        <v>33</v>
      </c>
      <c r="AX252" s="14" t="s">
        <v>8</v>
      </c>
      <c r="AY252" s="195" t="s">
        <v>153</v>
      </c>
    </row>
    <row r="253" s="2" customFormat="1" ht="24.15" customHeight="1">
      <c r="A253" s="37"/>
      <c r="B253" s="171"/>
      <c r="C253" s="172" t="s">
        <v>349</v>
      </c>
      <c r="D253" s="172" t="s">
        <v>156</v>
      </c>
      <c r="E253" s="173" t="s">
        <v>350</v>
      </c>
      <c r="F253" s="174" t="s">
        <v>351</v>
      </c>
      <c r="G253" s="175" t="s">
        <v>237</v>
      </c>
      <c r="H253" s="176">
        <v>3</v>
      </c>
      <c r="I253" s="177"/>
      <c r="J253" s="178">
        <f>ROUND(I253*H253,0)</f>
        <v>0</v>
      </c>
      <c r="K253" s="174" t="s">
        <v>160</v>
      </c>
      <c r="L253" s="38"/>
      <c r="M253" s="179" t="s">
        <v>1</v>
      </c>
      <c r="N253" s="180" t="s">
        <v>42</v>
      </c>
      <c r="O253" s="76"/>
      <c r="P253" s="181">
        <f>O253*H253</f>
        <v>0</v>
      </c>
      <c r="Q253" s="181">
        <v>3.9140000000000001E-05</v>
      </c>
      <c r="R253" s="181">
        <f>Q253*H253</f>
        <v>0.00011742</v>
      </c>
      <c r="S253" s="181">
        <v>0</v>
      </c>
      <c r="T253" s="18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3" t="s">
        <v>201</v>
      </c>
      <c r="AT253" s="183" t="s">
        <v>156</v>
      </c>
      <c r="AU253" s="183" t="s">
        <v>86</v>
      </c>
      <c r="AY253" s="18" t="s">
        <v>153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8</v>
      </c>
      <c r="BK253" s="184">
        <f>ROUND(I253*H253,0)</f>
        <v>0</v>
      </c>
      <c r="BL253" s="18" t="s">
        <v>201</v>
      </c>
      <c r="BM253" s="183" t="s">
        <v>352</v>
      </c>
    </row>
    <row r="254" s="13" customFormat="1">
      <c r="A254" s="13"/>
      <c r="B254" s="185"/>
      <c r="C254" s="13"/>
      <c r="D254" s="186" t="s">
        <v>163</v>
      </c>
      <c r="E254" s="187" t="s">
        <v>1</v>
      </c>
      <c r="F254" s="188" t="s">
        <v>353</v>
      </c>
      <c r="G254" s="13"/>
      <c r="H254" s="189">
        <v>2</v>
      </c>
      <c r="I254" s="190"/>
      <c r="J254" s="13"/>
      <c r="K254" s="13"/>
      <c r="L254" s="185"/>
      <c r="M254" s="191"/>
      <c r="N254" s="192"/>
      <c r="O254" s="192"/>
      <c r="P254" s="192"/>
      <c r="Q254" s="192"/>
      <c r="R254" s="192"/>
      <c r="S254" s="192"/>
      <c r="T254" s="19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163</v>
      </c>
      <c r="AU254" s="187" t="s">
        <v>86</v>
      </c>
      <c r="AV254" s="13" t="s">
        <v>86</v>
      </c>
      <c r="AW254" s="13" t="s">
        <v>33</v>
      </c>
      <c r="AX254" s="13" t="s">
        <v>77</v>
      </c>
      <c r="AY254" s="187" t="s">
        <v>153</v>
      </c>
    </row>
    <row r="255" s="13" customFormat="1">
      <c r="A255" s="13"/>
      <c r="B255" s="185"/>
      <c r="C255" s="13"/>
      <c r="D255" s="186" t="s">
        <v>163</v>
      </c>
      <c r="E255" s="187" t="s">
        <v>1</v>
      </c>
      <c r="F255" s="188" t="s">
        <v>354</v>
      </c>
      <c r="G255" s="13"/>
      <c r="H255" s="189">
        <v>1</v>
      </c>
      <c r="I255" s="190"/>
      <c r="J255" s="13"/>
      <c r="K255" s="13"/>
      <c r="L255" s="185"/>
      <c r="M255" s="191"/>
      <c r="N255" s="192"/>
      <c r="O255" s="192"/>
      <c r="P255" s="192"/>
      <c r="Q255" s="192"/>
      <c r="R255" s="192"/>
      <c r="S255" s="192"/>
      <c r="T255" s="19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163</v>
      </c>
      <c r="AU255" s="187" t="s">
        <v>86</v>
      </c>
      <c r="AV255" s="13" t="s">
        <v>86</v>
      </c>
      <c r="AW255" s="13" t="s">
        <v>33</v>
      </c>
      <c r="AX255" s="13" t="s">
        <v>77</v>
      </c>
      <c r="AY255" s="187" t="s">
        <v>153</v>
      </c>
    </row>
    <row r="256" s="14" customFormat="1">
      <c r="A256" s="14"/>
      <c r="B256" s="194"/>
      <c r="C256" s="14"/>
      <c r="D256" s="186" t="s">
        <v>163</v>
      </c>
      <c r="E256" s="195" t="s">
        <v>1</v>
      </c>
      <c r="F256" s="196" t="s">
        <v>189</v>
      </c>
      <c r="G256" s="14"/>
      <c r="H256" s="197">
        <v>3</v>
      </c>
      <c r="I256" s="198"/>
      <c r="J256" s="14"/>
      <c r="K256" s="14"/>
      <c r="L256" s="194"/>
      <c r="M256" s="199"/>
      <c r="N256" s="200"/>
      <c r="O256" s="200"/>
      <c r="P256" s="200"/>
      <c r="Q256" s="200"/>
      <c r="R256" s="200"/>
      <c r="S256" s="200"/>
      <c r="T256" s="20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5" t="s">
        <v>163</v>
      </c>
      <c r="AU256" s="195" t="s">
        <v>86</v>
      </c>
      <c r="AV256" s="14" t="s">
        <v>154</v>
      </c>
      <c r="AW256" s="14" t="s">
        <v>33</v>
      </c>
      <c r="AX256" s="14" t="s">
        <v>8</v>
      </c>
      <c r="AY256" s="195" t="s">
        <v>153</v>
      </c>
    </row>
    <row r="257" s="2" customFormat="1" ht="24.15" customHeight="1">
      <c r="A257" s="37"/>
      <c r="B257" s="171"/>
      <c r="C257" s="202" t="s">
        <v>355</v>
      </c>
      <c r="D257" s="202" t="s">
        <v>257</v>
      </c>
      <c r="E257" s="203" t="s">
        <v>356</v>
      </c>
      <c r="F257" s="204" t="s">
        <v>357</v>
      </c>
      <c r="G257" s="205" t="s">
        <v>237</v>
      </c>
      <c r="H257" s="206">
        <v>2</v>
      </c>
      <c r="I257" s="207"/>
      <c r="J257" s="208">
        <f>ROUND(I257*H257,0)</f>
        <v>0</v>
      </c>
      <c r="K257" s="204" t="s">
        <v>1</v>
      </c>
      <c r="L257" s="209"/>
      <c r="M257" s="210" t="s">
        <v>1</v>
      </c>
      <c r="N257" s="211" t="s">
        <v>42</v>
      </c>
      <c r="O257" s="76"/>
      <c r="P257" s="181">
        <f>O257*H257</f>
        <v>0</v>
      </c>
      <c r="Q257" s="181">
        <v>0.0018</v>
      </c>
      <c r="R257" s="181">
        <f>Q257*H257</f>
        <v>0.0035999999999999999</v>
      </c>
      <c r="S257" s="181">
        <v>0</v>
      </c>
      <c r="T257" s="18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3" t="s">
        <v>260</v>
      </c>
      <c r="AT257" s="183" t="s">
        <v>257</v>
      </c>
      <c r="AU257" s="183" t="s">
        <v>86</v>
      </c>
      <c r="AY257" s="18" t="s">
        <v>153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8" t="s">
        <v>8</v>
      </c>
      <c r="BK257" s="184">
        <f>ROUND(I257*H257,0)</f>
        <v>0</v>
      </c>
      <c r="BL257" s="18" t="s">
        <v>201</v>
      </c>
      <c r="BM257" s="183" t="s">
        <v>358</v>
      </c>
    </row>
    <row r="258" s="13" customFormat="1">
      <c r="A258" s="13"/>
      <c r="B258" s="185"/>
      <c r="C258" s="13"/>
      <c r="D258" s="186" t="s">
        <v>163</v>
      </c>
      <c r="E258" s="187" t="s">
        <v>1</v>
      </c>
      <c r="F258" s="188" t="s">
        <v>353</v>
      </c>
      <c r="G258" s="13"/>
      <c r="H258" s="189">
        <v>2</v>
      </c>
      <c r="I258" s="190"/>
      <c r="J258" s="13"/>
      <c r="K258" s="13"/>
      <c r="L258" s="185"/>
      <c r="M258" s="191"/>
      <c r="N258" s="192"/>
      <c r="O258" s="192"/>
      <c r="P258" s="192"/>
      <c r="Q258" s="192"/>
      <c r="R258" s="192"/>
      <c r="S258" s="192"/>
      <c r="T258" s="19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163</v>
      </c>
      <c r="AU258" s="187" t="s">
        <v>86</v>
      </c>
      <c r="AV258" s="13" t="s">
        <v>86</v>
      </c>
      <c r="AW258" s="13" t="s">
        <v>33</v>
      </c>
      <c r="AX258" s="13" t="s">
        <v>77</v>
      </c>
      <c r="AY258" s="187" t="s">
        <v>153</v>
      </c>
    </row>
    <row r="259" s="14" customFormat="1">
      <c r="A259" s="14"/>
      <c r="B259" s="194"/>
      <c r="C259" s="14"/>
      <c r="D259" s="186" t="s">
        <v>163</v>
      </c>
      <c r="E259" s="195" t="s">
        <v>1</v>
      </c>
      <c r="F259" s="196" t="s">
        <v>189</v>
      </c>
      <c r="G259" s="14"/>
      <c r="H259" s="197">
        <v>2</v>
      </c>
      <c r="I259" s="198"/>
      <c r="J259" s="14"/>
      <c r="K259" s="14"/>
      <c r="L259" s="194"/>
      <c r="M259" s="199"/>
      <c r="N259" s="200"/>
      <c r="O259" s="200"/>
      <c r="P259" s="200"/>
      <c r="Q259" s="200"/>
      <c r="R259" s="200"/>
      <c r="S259" s="200"/>
      <c r="T259" s="20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5" t="s">
        <v>163</v>
      </c>
      <c r="AU259" s="195" t="s">
        <v>86</v>
      </c>
      <c r="AV259" s="14" t="s">
        <v>154</v>
      </c>
      <c r="AW259" s="14" t="s">
        <v>33</v>
      </c>
      <c r="AX259" s="14" t="s">
        <v>8</v>
      </c>
      <c r="AY259" s="195" t="s">
        <v>153</v>
      </c>
    </row>
    <row r="260" s="2" customFormat="1" ht="24.15" customHeight="1">
      <c r="A260" s="37"/>
      <c r="B260" s="171"/>
      <c r="C260" s="202" t="s">
        <v>250</v>
      </c>
      <c r="D260" s="202" t="s">
        <v>257</v>
      </c>
      <c r="E260" s="203" t="s">
        <v>359</v>
      </c>
      <c r="F260" s="204" t="s">
        <v>360</v>
      </c>
      <c r="G260" s="205" t="s">
        <v>237</v>
      </c>
      <c r="H260" s="206">
        <v>1</v>
      </c>
      <c r="I260" s="207"/>
      <c r="J260" s="208">
        <f>ROUND(I260*H260,0)</f>
        <v>0</v>
      </c>
      <c r="K260" s="204" t="s">
        <v>1</v>
      </c>
      <c r="L260" s="209"/>
      <c r="M260" s="210" t="s">
        <v>1</v>
      </c>
      <c r="N260" s="211" t="s">
        <v>42</v>
      </c>
      <c r="O260" s="76"/>
      <c r="P260" s="181">
        <f>O260*H260</f>
        <v>0</v>
      </c>
      <c r="Q260" s="181">
        <v>0.0018</v>
      </c>
      <c r="R260" s="181">
        <f>Q260*H260</f>
        <v>0.0018</v>
      </c>
      <c r="S260" s="181">
        <v>0</v>
      </c>
      <c r="T260" s="18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3" t="s">
        <v>260</v>
      </c>
      <c r="AT260" s="183" t="s">
        <v>257</v>
      </c>
      <c r="AU260" s="183" t="s">
        <v>86</v>
      </c>
      <c r="AY260" s="18" t="s">
        <v>153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8" t="s">
        <v>8</v>
      </c>
      <c r="BK260" s="184">
        <f>ROUND(I260*H260,0)</f>
        <v>0</v>
      </c>
      <c r="BL260" s="18" t="s">
        <v>201</v>
      </c>
      <c r="BM260" s="183" t="s">
        <v>361</v>
      </c>
    </row>
    <row r="261" s="13" customFormat="1">
      <c r="A261" s="13"/>
      <c r="B261" s="185"/>
      <c r="C261" s="13"/>
      <c r="D261" s="186" t="s">
        <v>163</v>
      </c>
      <c r="E261" s="187" t="s">
        <v>1</v>
      </c>
      <c r="F261" s="188" t="s">
        <v>354</v>
      </c>
      <c r="G261" s="13"/>
      <c r="H261" s="189">
        <v>1</v>
      </c>
      <c r="I261" s="190"/>
      <c r="J261" s="13"/>
      <c r="K261" s="13"/>
      <c r="L261" s="185"/>
      <c r="M261" s="191"/>
      <c r="N261" s="192"/>
      <c r="O261" s="192"/>
      <c r="P261" s="192"/>
      <c r="Q261" s="192"/>
      <c r="R261" s="192"/>
      <c r="S261" s="192"/>
      <c r="T261" s="19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7" t="s">
        <v>163</v>
      </c>
      <c r="AU261" s="187" t="s">
        <v>86</v>
      </c>
      <c r="AV261" s="13" t="s">
        <v>86</v>
      </c>
      <c r="AW261" s="13" t="s">
        <v>33</v>
      </c>
      <c r="AX261" s="13" t="s">
        <v>77</v>
      </c>
      <c r="AY261" s="187" t="s">
        <v>153</v>
      </c>
    </row>
    <row r="262" s="14" customFormat="1">
      <c r="A262" s="14"/>
      <c r="B262" s="194"/>
      <c r="C262" s="14"/>
      <c r="D262" s="186" t="s">
        <v>163</v>
      </c>
      <c r="E262" s="195" t="s">
        <v>1</v>
      </c>
      <c r="F262" s="196" t="s">
        <v>189</v>
      </c>
      <c r="G262" s="14"/>
      <c r="H262" s="197">
        <v>1</v>
      </c>
      <c r="I262" s="198"/>
      <c r="J262" s="14"/>
      <c r="K262" s="14"/>
      <c r="L262" s="194"/>
      <c r="M262" s="199"/>
      <c r="N262" s="200"/>
      <c r="O262" s="200"/>
      <c r="P262" s="200"/>
      <c r="Q262" s="200"/>
      <c r="R262" s="200"/>
      <c r="S262" s="200"/>
      <c r="T262" s="20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5" t="s">
        <v>163</v>
      </c>
      <c r="AU262" s="195" t="s">
        <v>86</v>
      </c>
      <c r="AV262" s="14" t="s">
        <v>154</v>
      </c>
      <c r="AW262" s="14" t="s">
        <v>33</v>
      </c>
      <c r="AX262" s="14" t="s">
        <v>8</v>
      </c>
      <c r="AY262" s="195" t="s">
        <v>153</v>
      </c>
    </row>
    <row r="263" s="2" customFormat="1" ht="24.15" customHeight="1">
      <c r="A263" s="37"/>
      <c r="B263" s="171"/>
      <c r="C263" s="172" t="s">
        <v>362</v>
      </c>
      <c r="D263" s="172" t="s">
        <v>156</v>
      </c>
      <c r="E263" s="173" t="s">
        <v>363</v>
      </c>
      <c r="F263" s="174" t="s">
        <v>364</v>
      </c>
      <c r="G263" s="175" t="s">
        <v>206</v>
      </c>
      <c r="H263" s="176">
        <v>0.249</v>
      </c>
      <c r="I263" s="177"/>
      <c r="J263" s="178">
        <f>ROUND(I263*H263,0)</f>
        <v>0</v>
      </c>
      <c r="K263" s="174" t="s">
        <v>160</v>
      </c>
      <c r="L263" s="38"/>
      <c r="M263" s="179" t="s">
        <v>1</v>
      </c>
      <c r="N263" s="180" t="s">
        <v>42</v>
      </c>
      <c r="O263" s="76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3" t="s">
        <v>201</v>
      </c>
      <c r="AT263" s="183" t="s">
        <v>156</v>
      </c>
      <c r="AU263" s="183" t="s">
        <v>86</v>
      </c>
      <c r="AY263" s="18" t="s">
        <v>153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8" t="s">
        <v>8</v>
      </c>
      <c r="BK263" s="184">
        <f>ROUND(I263*H263,0)</f>
        <v>0</v>
      </c>
      <c r="BL263" s="18" t="s">
        <v>201</v>
      </c>
      <c r="BM263" s="183" t="s">
        <v>365</v>
      </c>
    </row>
    <row r="264" s="2" customFormat="1" ht="24.15" customHeight="1">
      <c r="A264" s="37"/>
      <c r="B264" s="171"/>
      <c r="C264" s="172" t="s">
        <v>253</v>
      </c>
      <c r="D264" s="172" t="s">
        <v>156</v>
      </c>
      <c r="E264" s="173" t="s">
        <v>366</v>
      </c>
      <c r="F264" s="174" t="s">
        <v>367</v>
      </c>
      <c r="G264" s="175" t="s">
        <v>206</v>
      </c>
      <c r="H264" s="176">
        <v>0.249</v>
      </c>
      <c r="I264" s="177"/>
      <c r="J264" s="178">
        <f>ROUND(I264*H264,0)</f>
        <v>0</v>
      </c>
      <c r="K264" s="174" t="s">
        <v>160</v>
      </c>
      <c r="L264" s="38"/>
      <c r="M264" s="179" t="s">
        <v>1</v>
      </c>
      <c r="N264" s="180" t="s">
        <v>42</v>
      </c>
      <c r="O264" s="76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201</v>
      </c>
      <c r="AT264" s="183" t="s">
        <v>156</v>
      </c>
      <c r="AU264" s="183" t="s">
        <v>86</v>
      </c>
      <c r="AY264" s="18" t="s">
        <v>153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</v>
      </c>
      <c r="BK264" s="184">
        <f>ROUND(I264*H264,0)</f>
        <v>0</v>
      </c>
      <c r="BL264" s="18" t="s">
        <v>201</v>
      </c>
      <c r="BM264" s="183" t="s">
        <v>368</v>
      </c>
    </row>
    <row r="265" s="12" customFormat="1" ht="22.8" customHeight="1">
      <c r="A265" s="12"/>
      <c r="B265" s="158"/>
      <c r="C265" s="12"/>
      <c r="D265" s="159" t="s">
        <v>76</v>
      </c>
      <c r="E265" s="169" t="s">
        <v>369</v>
      </c>
      <c r="F265" s="169" t="s">
        <v>370</v>
      </c>
      <c r="G265" s="12"/>
      <c r="H265" s="12"/>
      <c r="I265" s="161"/>
      <c r="J265" s="170">
        <f>BK265</f>
        <v>0</v>
      </c>
      <c r="K265" s="12"/>
      <c r="L265" s="158"/>
      <c r="M265" s="163"/>
      <c r="N265" s="164"/>
      <c r="O265" s="164"/>
      <c r="P265" s="165">
        <f>SUM(P266:P272)</f>
        <v>0</v>
      </c>
      <c r="Q265" s="164"/>
      <c r="R265" s="165">
        <f>SUM(R266:R272)</f>
        <v>0.036799999999999999</v>
      </c>
      <c r="S265" s="164"/>
      <c r="T265" s="166">
        <f>SUM(T266:T272)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9" t="s">
        <v>86</v>
      </c>
      <c r="AT265" s="167" t="s">
        <v>76</v>
      </c>
      <c r="AU265" s="167" t="s">
        <v>8</v>
      </c>
      <c r="AY265" s="159" t="s">
        <v>153</v>
      </c>
      <c r="BK265" s="168">
        <f>SUM(BK266:BK272)</f>
        <v>0</v>
      </c>
    </row>
    <row r="266" s="2" customFormat="1" ht="33" customHeight="1">
      <c r="A266" s="37"/>
      <c r="B266" s="171"/>
      <c r="C266" s="172" t="s">
        <v>371</v>
      </c>
      <c r="D266" s="172" t="s">
        <v>156</v>
      </c>
      <c r="E266" s="173" t="s">
        <v>372</v>
      </c>
      <c r="F266" s="174" t="s">
        <v>373</v>
      </c>
      <c r="G266" s="175" t="s">
        <v>249</v>
      </c>
      <c r="H266" s="176">
        <v>4</v>
      </c>
      <c r="I266" s="177"/>
      <c r="J266" s="178">
        <f>ROUND(I266*H266,0)</f>
        <v>0</v>
      </c>
      <c r="K266" s="174" t="s">
        <v>160</v>
      </c>
      <c r="L266" s="38"/>
      <c r="M266" s="179" t="s">
        <v>1</v>
      </c>
      <c r="N266" s="180" t="s">
        <v>42</v>
      </c>
      <c r="O266" s="76"/>
      <c r="P266" s="181">
        <f>O266*H266</f>
        <v>0</v>
      </c>
      <c r="Q266" s="181">
        <v>0.0091999999999999998</v>
      </c>
      <c r="R266" s="181">
        <f>Q266*H266</f>
        <v>0.036799999999999999</v>
      </c>
      <c r="S266" s="181">
        <v>0</v>
      </c>
      <c r="T266" s="18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3" t="s">
        <v>201</v>
      </c>
      <c r="AT266" s="183" t="s">
        <v>156</v>
      </c>
      <c r="AU266" s="183" t="s">
        <v>86</v>
      </c>
      <c r="AY266" s="18" t="s">
        <v>153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8" t="s">
        <v>8</v>
      </c>
      <c r="BK266" s="184">
        <f>ROUND(I266*H266,0)</f>
        <v>0</v>
      </c>
      <c r="BL266" s="18" t="s">
        <v>201</v>
      </c>
      <c r="BM266" s="183" t="s">
        <v>374</v>
      </c>
    </row>
    <row r="267" s="13" customFormat="1">
      <c r="A267" s="13"/>
      <c r="B267" s="185"/>
      <c r="C267" s="13"/>
      <c r="D267" s="186" t="s">
        <v>163</v>
      </c>
      <c r="E267" s="187" t="s">
        <v>1</v>
      </c>
      <c r="F267" s="188" t="s">
        <v>254</v>
      </c>
      <c r="G267" s="13"/>
      <c r="H267" s="189">
        <v>1</v>
      </c>
      <c r="I267" s="190"/>
      <c r="J267" s="13"/>
      <c r="K267" s="13"/>
      <c r="L267" s="185"/>
      <c r="M267" s="191"/>
      <c r="N267" s="192"/>
      <c r="O267" s="192"/>
      <c r="P267" s="192"/>
      <c r="Q267" s="192"/>
      <c r="R267" s="192"/>
      <c r="S267" s="192"/>
      <c r="T267" s="19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163</v>
      </c>
      <c r="AU267" s="187" t="s">
        <v>86</v>
      </c>
      <c r="AV267" s="13" t="s">
        <v>86</v>
      </c>
      <c r="AW267" s="13" t="s">
        <v>33</v>
      </c>
      <c r="AX267" s="13" t="s">
        <v>77</v>
      </c>
      <c r="AY267" s="187" t="s">
        <v>153</v>
      </c>
    </row>
    <row r="268" s="13" customFormat="1">
      <c r="A268" s="13"/>
      <c r="B268" s="185"/>
      <c r="C268" s="13"/>
      <c r="D268" s="186" t="s">
        <v>163</v>
      </c>
      <c r="E268" s="187" t="s">
        <v>1</v>
      </c>
      <c r="F268" s="188" t="s">
        <v>255</v>
      </c>
      <c r="G268" s="13"/>
      <c r="H268" s="189">
        <v>1</v>
      </c>
      <c r="I268" s="190"/>
      <c r="J268" s="13"/>
      <c r="K268" s="13"/>
      <c r="L268" s="185"/>
      <c r="M268" s="191"/>
      <c r="N268" s="192"/>
      <c r="O268" s="192"/>
      <c r="P268" s="192"/>
      <c r="Q268" s="192"/>
      <c r="R268" s="192"/>
      <c r="S268" s="192"/>
      <c r="T268" s="19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7" t="s">
        <v>163</v>
      </c>
      <c r="AU268" s="187" t="s">
        <v>86</v>
      </c>
      <c r="AV268" s="13" t="s">
        <v>86</v>
      </c>
      <c r="AW268" s="13" t="s">
        <v>33</v>
      </c>
      <c r="AX268" s="13" t="s">
        <v>77</v>
      </c>
      <c r="AY268" s="187" t="s">
        <v>153</v>
      </c>
    </row>
    <row r="269" s="13" customFormat="1">
      <c r="A269" s="13"/>
      <c r="B269" s="185"/>
      <c r="C269" s="13"/>
      <c r="D269" s="186" t="s">
        <v>163</v>
      </c>
      <c r="E269" s="187" t="s">
        <v>1</v>
      </c>
      <c r="F269" s="188" t="s">
        <v>256</v>
      </c>
      <c r="G269" s="13"/>
      <c r="H269" s="189">
        <v>2</v>
      </c>
      <c r="I269" s="190"/>
      <c r="J269" s="13"/>
      <c r="K269" s="13"/>
      <c r="L269" s="185"/>
      <c r="M269" s="191"/>
      <c r="N269" s="192"/>
      <c r="O269" s="192"/>
      <c r="P269" s="192"/>
      <c r="Q269" s="192"/>
      <c r="R269" s="192"/>
      <c r="S269" s="192"/>
      <c r="T269" s="19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163</v>
      </c>
      <c r="AU269" s="187" t="s">
        <v>86</v>
      </c>
      <c r="AV269" s="13" t="s">
        <v>86</v>
      </c>
      <c r="AW269" s="13" t="s">
        <v>33</v>
      </c>
      <c r="AX269" s="13" t="s">
        <v>77</v>
      </c>
      <c r="AY269" s="187" t="s">
        <v>153</v>
      </c>
    </row>
    <row r="270" s="14" customFormat="1">
      <c r="A270" s="14"/>
      <c r="B270" s="194"/>
      <c r="C270" s="14"/>
      <c r="D270" s="186" t="s">
        <v>163</v>
      </c>
      <c r="E270" s="195" t="s">
        <v>1</v>
      </c>
      <c r="F270" s="196" t="s">
        <v>189</v>
      </c>
      <c r="G270" s="14"/>
      <c r="H270" s="197">
        <v>4</v>
      </c>
      <c r="I270" s="198"/>
      <c r="J270" s="14"/>
      <c r="K270" s="14"/>
      <c r="L270" s="194"/>
      <c r="M270" s="199"/>
      <c r="N270" s="200"/>
      <c r="O270" s="200"/>
      <c r="P270" s="200"/>
      <c r="Q270" s="200"/>
      <c r="R270" s="200"/>
      <c r="S270" s="200"/>
      <c r="T270" s="20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5" t="s">
        <v>163</v>
      </c>
      <c r="AU270" s="195" t="s">
        <v>86</v>
      </c>
      <c r="AV270" s="14" t="s">
        <v>154</v>
      </c>
      <c r="AW270" s="14" t="s">
        <v>33</v>
      </c>
      <c r="AX270" s="14" t="s">
        <v>8</v>
      </c>
      <c r="AY270" s="195" t="s">
        <v>153</v>
      </c>
    </row>
    <row r="271" s="2" customFormat="1" ht="24.15" customHeight="1">
      <c r="A271" s="37"/>
      <c r="B271" s="171"/>
      <c r="C271" s="172" t="s">
        <v>375</v>
      </c>
      <c r="D271" s="172" t="s">
        <v>156</v>
      </c>
      <c r="E271" s="173" t="s">
        <v>376</v>
      </c>
      <c r="F271" s="174" t="s">
        <v>377</v>
      </c>
      <c r="G271" s="175" t="s">
        <v>206</v>
      </c>
      <c r="H271" s="176">
        <v>0.036999999999999998</v>
      </c>
      <c r="I271" s="177"/>
      <c r="J271" s="178">
        <f>ROUND(I271*H271,0)</f>
        <v>0</v>
      </c>
      <c r="K271" s="174" t="s">
        <v>160</v>
      </c>
      <c r="L271" s="38"/>
      <c r="M271" s="179" t="s">
        <v>1</v>
      </c>
      <c r="N271" s="180" t="s">
        <v>42</v>
      </c>
      <c r="O271" s="76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3" t="s">
        <v>201</v>
      </c>
      <c r="AT271" s="183" t="s">
        <v>156</v>
      </c>
      <c r="AU271" s="183" t="s">
        <v>86</v>
      </c>
      <c r="AY271" s="18" t="s">
        <v>153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8" t="s">
        <v>8</v>
      </c>
      <c r="BK271" s="184">
        <f>ROUND(I271*H271,0)</f>
        <v>0</v>
      </c>
      <c r="BL271" s="18" t="s">
        <v>201</v>
      </c>
      <c r="BM271" s="183" t="s">
        <v>378</v>
      </c>
    </row>
    <row r="272" s="2" customFormat="1" ht="24.15" customHeight="1">
      <c r="A272" s="37"/>
      <c r="B272" s="171"/>
      <c r="C272" s="172" t="s">
        <v>379</v>
      </c>
      <c r="D272" s="172" t="s">
        <v>156</v>
      </c>
      <c r="E272" s="173" t="s">
        <v>380</v>
      </c>
      <c r="F272" s="174" t="s">
        <v>381</v>
      </c>
      <c r="G272" s="175" t="s">
        <v>206</v>
      </c>
      <c r="H272" s="176">
        <v>0.036999999999999998</v>
      </c>
      <c r="I272" s="177"/>
      <c r="J272" s="178">
        <f>ROUND(I272*H272,0)</f>
        <v>0</v>
      </c>
      <c r="K272" s="174" t="s">
        <v>160</v>
      </c>
      <c r="L272" s="38"/>
      <c r="M272" s="179" t="s">
        <v>1</v>
      </c>
      <c r="N272" s="180" t="s">
        <v>42</v>
      </c>
      <c r="O272" s="76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3" t="s">
        <v>201</v>
      </c>
      <c r="AT272" s="183" t="s">
        <v>156</v>
      </c>
      <c r="AU272" s="183" t="s">
        <v>86</v>
      </c>
      <c r="AY272" s="18" t="s">
        <v>153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8" t="s">
        <v>8</v>
      </c>
      <c r="BK272" s="184">
        <f>ROUND(I272*H272,0)</f>
        <v>0</v>
      </c>
      <c r="BL272" s="18" t="s">
        <v>201</v>
      </c>
      <c r="BM272" s="183" t="s">
        <v>382</v>
      </c>
    </row>
    <row r="273" s="12" customFormat="1" ht="22.8" customHeight="1">
      <c r="A273" s="12"/>
      <c r="B273" s="158"/>
      <c r="C273" s="12"/>
      <c r="D273" s="159" t="s">
        <v>76</v>
      </c>
      <c r="E273" s="169" t="s">
        <v>383</v>
      </c>
      <c r="F273" s="169" t="s">
        <v>384</v>
      </c>
      <c r="G273" s="12"/>
      <c r="H273" s="12"/>
      <c r="I273" s="161"/>
      <c r="J273" s="170">
        <f>BK273</f>
        <v>0</v>
      </c>
      <c r="K273" s="12"/>
      <c r="L273" s="158"/>
      <c r="M273" s="163"/>
      <c r="N273" s="164"/>
      <c r="O273" s="164"/>
      <c r="P273" s="165">
        <f>SUM(P274:P305)</f>
        <v>0</v>
      </c>
      <c r="Q273" s="164"/>
      <c r="R273" s="165">
        <f>SUM(R274:R305)</f>
        <v>0.051670000000000008</v>
      </c>
      <c r="S273" s="164"/>
      <c r="T273" s="166">
        <f>SUM(T274:T305)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9" t="s">
        <v>86</v>
      </c>
      <c r="AT273" s="167" t="s">
        <v>76</v>
      </c>
      <c r="AU273" s="167" t="s">
        <v>8</v>
      </c>
      <c r="AY273" s="159" t="s">
        <v>153</v>
      </c>
      <c r="BK273" s="168">
        <f>SUM(BK274:BK305)</f>
        <v>0</v>
      </c>
    </row>
    <row r="274" s="2" customFormat="1" ht="24.15" customHeight="1">
      <c r="A274" s="37"/>
      <c r="B274" s="171"/>
      <c r="C274" s="172" t="s">
        <v>261</v>
      </c>
      <c r="D274" s="172" t="s">
        <v>156</v>
      </c>
      <c r="E274" s="173" t="s">
        <v>385</v>
      </c>
      <c r="F274" s="174" t="s">
        <v>386</v>
      </c>
      <c r="G274" s="175" t="s">
        <v>387</v>
      </c>
      <c r="H274" s="176">
        <v>15</v>
      </c>
      <c r="I274" s="177"/>
      <c r="J274" s="178">
        <f>ROUND(I274*H274,0)</f>
        <v>0</v>
      </c>
      <c r="K274" s="174" t="s">
        <v>160</v>
      </c>
      <c r="L274" s="38"/>
      <c r="M274" s="179" t="s">
        <v>1</v>
      </c>
      <c r="N274" s="180" t="s">
        <v>42</v>
      </c>
      <c r="O274" s="76"/>
      <c r="P274" s="181">
        <f>O274*H274</f>
        <v>0</v>
      </c>
      <c r="Q274" s="181">
        <v>0</v>
      </c>
      <c r="R274" s="181">
        <f>Q274*H274</f>
        <v>0</v>
      </c>
      <c r="S274" s="181">
        <v>0</v>
      </c>
      <c r="T274" s="18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3" t="s">
        <v>201</v>
      </c>
      <c r="AT274" s="183" t="s">
        <v>156</v>
      </c>
      <c r="AU274" s="183" t="s">
        <v>86</v>
      </c>
      <c r="AY274" s="18" t="s">
        <v>153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8" t="s">
        <v>8</v>
      </c>
      <c r="BK274" s="184">
        <f>ROUND(I274*H274,0)</f>
        <v>0</v>
      </c>
      <c r="BL274" s="18" t="s">
        <v>201</v>
      </c>
      <c r="BM274" s="183" t="s">
        <v>388</v>
      </c>
    </row>
    <row r="275" s="13" customFormat="1">
      <c r="A275" s="13"/>
      <c r="B275" s="185"/>
      <c r="C275" s="13"/>
      <c r="D275" s="186" t="s">
        <v>163</v>
      </c>
      <c r="E275" s="187" t="s">
        <v>1</v>
      </c>
      <c r="F275" s="188" t="s">
        <v>389</v>
      </c>
      <c r="G275" s="13"/>
      <c r="H275" s="189">
        <v>15</v>
      </c>
      <c r="I275" s="190"/>
      <c r="J275" s="13"/>
      <c r="K275" s="13"/>
      <c r="L275" s="185"/>
      <c r="M275" s="191"/>
      <c r="N275" s="192"/>
      <c r="O275" s="192"/>
      <c r="P275" s="192"/>
      <c r="Q275" s="192"/>
      <c r="R275" s="192"/>
      <c r="S275" s="192"/>
      <c r="T275" s="19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163</v>
      </c>
      <c r="AU275" s="187" t="s">
        <v>86</v>
      </c>
      <c r="AV275" s="13" t="s">
        <v>86</v>
      </c>
      <c r="AW275" s="13" t="s">
        <v>33</v>
      </c>
      <c r="AX275" s="13" t="s">
        <v>8</v>
      </c>
      <c r="AY275" s="187" t="s">
        <v>153</v>
      </c>
    </row>
    <row r="276" s="2" customFormat="1" ht="21.75" customHeight="1">
      <c r="A276" s="37"/>
      <c r="B276" s="171"/>
      <c r="C276" s="202" t="s">
        <v>390</v>
      </c>
      <c r="D276" s="202" t="s">
        <v>257</v>
      </c>
      <c r="E276" s="203" t="s">
        <v>391</v>
      </c>
      <c r="F276" s="204" t="s">
        <v>392</v>
      </c>
      <c r="G276" s="205" t="s">
        <v>387</v>
      </c>
      <c r="H276" s="206">
        <v>15</v>
      </c>
      <c r="I276" s="207"/>
      <c r="J276" s="208">
        <f>ROUND(I276*H276,0)</f>
        <v>0</v>
      </c>
      <c r="K276" s="204" t="s">
        <v>160</v>
      </c>
      <c r="L276" s="209"/>
      <c r="M276" s="210" t="s">
        <v>1</v>
      </c>
      <c r="N276" s="211" t="s">
        <v>42</v>
      </c>
      <c r="O276" s="76"/>
      <c r="P276" s="181">
        <f>O276*H276</f>
        <v>0</v>
      </c>
      <c r="Q276" s="181">
        <v>4.0000000000000003E-05</v>
      </c>
      <c r="R276" s="181">
        <f>Q276*H276</f>
        <v>0.00060000000000000006</v>
      </c>
      <c r="S276" s="181">
        <v>0</v>
      </c>
      <c r="T276" s="18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3" t="s">
        <v>260</v>
      </c>
      <c r="AT276" s="183" t="s">
        <v>257</v>
      </c>
      <c r="AU276" s="183" t="s">
        <v>86</v>
      </c>
      <c r="AY276" s="18" t="s">
        <v>153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8" t="s">
        <v>8</v>
      </c>
      <c r="BK276" s="184">
        <f>ROUND(I276*H276,0)</f>
        <v>0</v>
      </c>
      <c r="BL276" s="18" t="s">
        <v>201</v>
      </c>
      <c r="BM276" s="183" t="s">
        <v>393</v>
      </c>
    </row>
    <row r="277" s="2" customFormat="1" ht="16.5" customHeight="1">
      <c r="A277" s="37"/>
      <c r="B277" s="171"/>
      <c r="C277" s="172" t="s">
        <v>394</v>
      </c>
      <c r="D277" s="172" t="s">
        <v>156</v>
      </c>
      <c r="E277" s="173" t="s">
        <v>395</v>
      </c>
      <c r="F277" s="174" t="s">
        <v>396</v>
      </c>
      <c r="G277" s="175" t="s">
        <v>237</v>
      </c>
      <c r="H277" s="176">
        <v>6</v>
      </c>
      <c r="I277" s="177"/>
      <c r="J277" s="178">
        <f>ROUND(I277*H277,0)</f>
        <v>0</v>
      </c>
      <c r="K277" s="174" t="s">
        <v>160</v>
      </c>
      <c r="L277" s="38"/>
      <c r="M277" s="179" t="s">
        <v>1</v>
      </c>
      <c r="N277" s="180" t="s">
        <v>42</v>
      </c>
      <c r="O277" s="76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3" t="s">
        <v>201</v>
      </c>
      <c r="AT277" s="183" t="s">
        <v>156</v>
      </c>
      <c r="AU277" s="183" t="s">
        <v>86</v>
      </c>
      <c r="AY277" s="18" t="s">
        <v>153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8" t="s">
        <v>8</v>
      </c>
      <c r="BK277" s="184">
        <f>ROUND(I277*H277,0)</f>
        <v>0</v>
      </c>
      <c r="BL277" s="18" t="s">
        <v>201</v>
      </c>
      <c r="BM277" s="183" t="s">
        <v>397</v>
      </c>
    </row>
    <row r="278" s="13" customFormat="1">
      <c r="A278" s="13"/>
      <c r="B278" s="185"/>
      <c r="C278" s="13"/>
      <c r="D278" s="186" t="s">
        <v>163</v>
      </c>
      <c r="E278" s="187" t="s">
        <v>1</v>
      </c>
      <c r="F278" s="188" t="s">
        <v>165</v>
      </c>
      <c r="G278" s="13"/>
      <c r="H278" s="189">
        <v>6</v>
      </c>
      <c r="I278" s="190"/>
      <c r="J278" s="13"/>
      <c r="K278" s="13"/>
      <c r="L278" s="185"/>
      <c r="M278" s="191"/>
      <c r="N278" s="192"/>
      <c r="O278" s="192"/>
      <c r="P278" s="192"/>
      <c r="Q278" s="192"/>
      <c r="R278" s="192"/>
      <c r="S278" s="192"/>
      <c r="T278" s="19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163</v>
      </c>
      <c r="AU278" s="187" t="s">
        <v>86</v>
      </c>
      <c r="AV278" s="13" t="s">
        <v>86</v>
      </c>
      <c r="AW278" s="13" t="s">
        <v>33</v>
      </c>
      <c r="AX278" s="13" t="s">
        <v>8</v>
      </c>
      <c r="AY278" s="187" t="s">
        <v>153</v>
      </c>
    </row>
    <row r="279" s="2" customFormat="1" ht="24.15" customHeight="1">
      <c r="A279" s="37"/>
      <c r="B279" s="171"/>
      <c r="C279" s="202" t="s">
        <v>398</v>
      </c>
      <c r="D279" s="202" t="s">
        <v>257</v>
      </c>
      <c r="E279" s="203" t="s">
        <v>399</v>
      </c>
      <c r="F279" s="204" t="s">
        <v>400</v>
      </c>
      <c r="G279" s="205" t="s">
        <v>237</v>
      </c>
      <c r="H279" s="206">
        <v>6</v>
      </c>
      <c r="I279" s="207"/>
      <c r="J279" s="208">
        <f>ROUND(I279*H279,0)</f>
        <v>0</v>
      </c>
      <c r="K279" s="204" t="s">
        <v>160</v>
      </c>
      <c r="L279" s="209"/>
      <c r="M279" s="210" t="s">
        <v>1</v>
      </c>
      <c r="N279" s="211" t="s">
        <v>42</v>
      </c>
      <c r="O279" s="76"/>
      <c r="P279" s="181">
        <f>O279*H279</f>
        <v>0</v>
      </c>
      <c r="Q279" s="181">
        <v>4.0000000000000003E-05</v>
      </c>
      <c r="R279" s="181">
        <f>Q279*H279</f>
        <v>0.00024000000000000003</v>
      </c>
      <c r="S279" s="181">
        <v>0</v>
      </c>
      <c r="T279" s="18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3" t="s">
        <v>260</v>
      </c>
      <c r="AT279" s="183" t="s">
        <v>257</v>
      </c>
      <c r="AU279" s="183" t="s">
        <v>86</v>
      </c>
      <c r="AY279" s="18" t="s">
        <v>153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8" t="s">
        <v>8</v>
      </c>
      <c r="BK279" s="184">
        <f>ROUND(I279*H279,0)</f>
        <v>0</v>
      </c>
      <c r="BL279" s="18" t="s">
        <v>201</v>
      </c>
      <c r="BM279" s="183" t="s">
        <v>401</v>
      </c>
    </row>
    <row r="280" s="2" customFormat="1" ht="16.5" customHeight="1">
      <c r="A280" s="37"/>
      <c r="B280" s="171"/>
      <c r="C280" s="172" t="s">
        <v>402</v>
      </c>
      <c r="D280" s="172" t="s">
        <v>156</v>
      </c>
      <c r="E280" s="173" t="s">
        <v>395</v>
      </c>
      <c r="F280" s="174" t="s">
        <v>396</v>
      </c>
      <c r="G280" s="175" t="s">
        <v>237</v>
      </c>
      <c r="H280" s="176">
        <v>3</v>
      </c>
      <c r="I280" s="177"/>
      <c r="J280" s="178">
        <f>ROUND(I280*H280,0)</f>
        <v>0</v>
      </c>
      <c r="K280" s="174" t="s">
        <v>160</v>
      </c>
      <c r="L280" s="38"/>
      <c r="M280" s="179" t="s">
        <v>1</v>
      </c>
      <c r="N280" s="180" t="s">
        <v>42</v>
      </c>
      <c r="O280" s="76"/>
      <c r="P280" s="181">
        <f>O280*H280</f>
        <v>0</v>
      </c>
      <c r="Q280" s="181">
        <v>0</v>
      </c>
      <c r="R280" s="181">
        <f>Q280*H280</f>
        <v>0</v>
      </c>
      <c r="S280" s="181">
        <v>0</v>
      </c>
      <c r="T280" s="18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3" t="s">
        <v>201</v>
      </c>
      <c r="AT280" s="183" t="s">
        <v>156</v>
      </c>
      <c r="AU280" s="183" t="s">
        <v>86</v>
      </c>
      <c r="AY280" s="18" t="s">
        <v>153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8" t="s">
        <v>8</v>
      </c>
      <c r="BK280" s="184">
        <f>ROUND(I280*H280,0)</f>
        <v>0</v>
      </c>
      <c r="BL280" s="18" t="s">
        <v>201</v>
      </c>
      <c r="BM280" s="183" t="s">
        <v>403</v>
      </c>
    </row>
    <row r="281" s="13" customFormat="1">
      <c r="A281" s="13"/>
      <c r="B281" s="185"/>
      <c r="C281" s="13"/>
      <c r="D281" s="186" t="s">
        <v>163</v>
      </c>
      <c r="E281" s="187" t="s">
        <v>1</v>
      </c>
      <c r="F281" s="188" t="s">
        <v>154</v>
      </c>
      <c r="G281" s="13"/>
      <c r="H281" s="189">
        <v>3</v>
      </c>
      <c r="I281" s="190"/>
      <c r="J281" s="13"/>
      <c r="K281" s="13"/>
      <c r="L281" s="185"/>
      <c r="M281" s="191"/>
      <c r="N281" s="192"/>
      <c r="O281" s="192"/>
      <c r="P281" s="192"/>
      <c r="Q281" s="192"/>
      <c r="R281" s="192"/>
      <c r="S281" s="192"/>
      <c r="T281" s="19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163</v>
      </c>
      <c r="AU281" s="187" t="s">
        <v>86</v>
      </c>
      <c r="AV281" s="13" t="s">
        <v>86</v>
      </c>
      <c r="AW281" s="13" t="s">
        <v>33</v>
      </c>
      <c r="AX281" s="13" t="s">
        <v>8</v>
      </c>
      <c r="AY281" s="187" t="s">
        <v>153</v>
      </c>
    </row>
    <row r="282" s="2" customFormat="1" ht="24.15" customHeight="1">
      <c r="A282" s="37"/>
      <c r="B282" s="171"/>
      <c r="C282" s="202" t="s">
        <v>404</v>
      </c>
      <c r="D282" s="202" t="s">
        <v>257</v>
      </c>
      <c r="E282" s="203" t="s">
        <v>405</v>
      </c>
      <c r="F282" s="204" t="s">
        <v>406</v>
      </c>
      <c r="G282" s="205" t="s">
        <v>237</v>
      </c>
      <c r="H282" s="206">
        <v>3</v>
      </c>
      <c r="I282" s="207"/>
      <c r="J282" s="208">
        <f>ROUND(I282*H282,0)</f>
        <v>0</v>
      </c>
      <c r="K282" s="204" t="s">
        <v>160</v>
      </c>
      <c r="L282" s="209"/>
      <c r="M282" s="210" t="s">
        <v>1</v>
      </c>
      <c r="N282" s="211" t="s">
        <v>42</v>
      </c>
      <c r="O282" s="76"/>
      <c r="P282" s="181">
        <f>O282*H282</f>
        <v>0</v>
      </c>
      <c r="Q282" s="181">
        <v>9.0000000000000006E-05</v>
      </c>
      <c r="R282" s="181">
        <f>Q282*H282</f>
        <v>0.00027</v>
      </c>
      <c r="S282" s="181">
        <v>0</v>
      </c>
      <c r="T282" s="18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3" t="s">
        <v>260</v>
      </c>
      <c r="AT282" s="183" t="s">
        <v>257</v>
      </c>
      <c r="AU282" s="183" t="s">
        <v>86</v>
      </c>
      <c r="AY282" s="18" t="s">
        <v>153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8" t="s">
        <v>8</v>
      </c>
      <c r="BK282" s="184">
        <f>ROUND(I282*H282,0)</f>
        <v>0</v>
      </c>
      <c r="BL282" s="18" t="s">
        <v>201</v>
      </c>
      <c r="BM282" s="183" t="s">
        <v>407</v>
      </c>
    </row>
    <row r="283" s="2" customFormat="1" ht="16.5" customHeight="1">
      <c r="A283" s="37"/>
      <c r="B283" s="171"/>
      <c r="C283" s="172" t="s">
        <v>408</v>
      </c>
      <c r="D283" s="172" t="s">
        <v>156</v>
      </c>
      <c r="E283" s="173" t="s">
        <v>409</v>
      </c>
      <c r="F283" s="174" t="s">
        <v>410</v>
      </c>
      <c r="G283" s="175" t="s">
        <v>237</v>
      </c>
      <c r="H283" s="176">
        <v>6</v>
      </c>
      <c r="I283" s="177"/>
      <c r="J283" s="178">
        <f>ROUND(I283*H283,0)</f>
        <v>0</v>
      </c>
      <c r="K283" s="174" t="s">
        <v>160</v>
      </c>
      <c r="L283" s="38"/>
      <c r="M283" s="179" t="s">
        <v>1</v>
      </c>
      <c r="N283" s="180" t="s">
        <v>42</v>
      </c>
      <c r="O283" s="76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3" t="s">
        <v>201</v>
      </c>
      <c r="AT283" s="183" t="s">
        <v>156</v>
      </c>
      <c r="AU283" s="183" t="s">
        <v>86</v>
      </c>
      <c r="AY283" s="18" t="s">
        <v>153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8</v>
      </c>
      <c r="BK283" s="184">
        <f>ROUND(I283*H283,0)</f>
        <v>0</v>
      </c>
      <c r="BL283" s="18" t="s">
        <v>201</v>
      </c>
      <c r="BM283" s="183" t="s">
        <v>411</v>
      </c>
    </row>
    <row r="284" s="13" customFormat="1">
      <c r="A284" s="13"/>
      <c r="B284" s="185"/>
      <c r="C284" s="13"/>
      <c r="D284" s="186" t="s">
        <v>163</v>
      </c>
      <c r="E284" s="187" t="s">
        <v>1</v>
      </c>
      <c r="F284" s="188" t="s">
        <v>165</v>
      </c>
      <c r="G284" s="13"/>
      <c r="H284" s="189">
        <v>6</v>
      </c>
      <c r="I284" s="190"/>
      <c r="J284" s="13"/>
      <c r="K284" s="13"/>
      <c r="L284" s="185"/>
      <c r="M284" s="191"/>
      <c r="N284" s="192"/>
      <c r="O284" s="192"/>
      <c r="P284" s="192"/>
      <c r="Q284" s="192"/>
      <c r="R284" s="192"/>
      <c r="S284" s="192"/>
      <c r="T284" s="19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163</v>
      </c>
      <c r="AU284" s="187" t="s">
        <v>86</v>
      </c>
      <c r="AV284" s="13" t="s">
        <v>86</v>
      </c>
      <c r="AW284" s="13" t="s">
        <v>33</v>
      </c>
      <c r="AX284" s="13" t="s">
        <v>8</v>
      </c>
      <c r="AY284" s="187" t="s">
        <v>153</v>
      </c>
    </row>
    <row r="285" s="2" customFormat="1" ht="24.15" customHeight="1">
      <c r="A285" s="37"/>
      <c r="B285" s="171"/>
      <c r="C285" s="202" t="s">
        <v>412</v>
      </c>
      <c r="D285" s="202" t="s">
        <v>257</v>
      </c>
      <c r="E285" s="203" t="s">
        <v>413</v>
      </c>
      <c r="F285" s="204" t="s">
        <v>414</v>
      </c>
      <c r="G285" s="205" t="s">
        <v>237</v>
      </c>
      <c r="H285" s="206">
        <v>6</v>
      </c>
      <c r="I285" s="207"/>
      <c r="J285" s="208">
        <f>ROUND(I285*H285,0)</f>
        <v>0</v>
      </c>
      <c r="K285" s="204" t="s">
        <v>160</v>
      </c>
      <c r="L285" s="209"/>
      <c r="M285" s="210" t="s">
        <v>1</v>
      </c>
      <c r="N285" s="211" t="s">
        <v>42</v>
      </c>
      <c r="O285" s="76"/>
      <c r="P285" s="181">
        <f>O285*H285</f>
        <v>0</v>
      </c>
      <c r="Q285" s="181">
        <v>0.00011</v>
      </c>
      <c r="R285" s="181">
        <f>Q285*H285</f>
        <v>0.00066</v>
      </c>
      <c r="S285" s="181">
        <v>0</v>
      </c>
      <c r="T285" s="18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3" t="s">
        <v>260</v>
      </c>
      <c r="AT285" s="183" t="s">
        <v>257</v>
      </c>
      <c r="AU285" s="183" t="s">
        <v>86</v>
      </c>
      <c r="AY285" s="18" t="s">
        <v>153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</v>
      </c>
      <c r="BK285" s="184">
        <f>ROUND(I285*H285,0)</f>
        <v>0</v>
      </c>
      <c r="BL285" s="18" t="s">
        <v>201</v>
      </c>
      <c r="BM285" s="183" t="s">
        <v>415</v>
      </c>
    </row>
    <row r="286" s="2" customFormat="1" ht="24.15" customHeight="1">
      <c r="A286" s="37"/>
      <c r="B286" s="171"/>
      <c r="C286" s="172" t="s">
        <v>273</v>
      </c>
      <c r="D286" s="172" t="s">
        <v>156</v>
      </c>
      <c r="E286" s="173" t="s">
        <v>416</v>
      </c>
      <c r="F286" s="174" t="s">
        <v>417</v>
      </c>
      <c r="G286" s="175" t="s">
        <v>387</v>
      </c>
      <c r="H286" s="176">
        <v>160</v>
      </c>
      <c r="I286" s="177"/>
      <c r="J286" s="178">
        <f>ROUND(I286*H286,0)</f>
        <v>0</v>
      </c>
      <c r="K286" s="174" t="s">
        <v>160</v>
      </c>
      <c r="L286" s="38"/>
      <c r="M286" s="179" t="s">
        <v>1</v>
      </c>
      <c r="N286" s="180" t="s">
        <v>42</v>
      </c>
      <c r="O286" s="76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3" t="s">
        <v>201</v>
      </c>
      <c r="AT286" s="183" t="s">
        <v>156</v>
      </c>
      <c r="AU286" s="183" t="s">
        <v>86</v>
      </c>
      <c r="AY286" s="18" t="s">
        <v>153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8" t="s">
        <v>8</v>
      </c>
      <c r="BK286" s="184">
        <f>ROUND(I286*H286,0)</f>
        <v>0</v>
      </c>
      <c r="BL286" s="18" t="s">
        <v>201</v>
      </c>
      <c r="BM286" s="183" t="s">
        <v>418</v>
      </c>
    </row>
    <row r="287" s="2" customFormat="1" ht="24.15" customHeight="1">
      <c r="A287" s="37"/>
      <c r="B287" s="171"/>
      <c r="C287" s="202" t="s">
        <v>419</v>
      </c>
      <c r="D287" s="202" t="s">
        <v>257</v>
      </c>
      <c r="E287" s="203" t="s">
        <v>420</v>
      </c>
      <c r="F287" s="204" t="s">
        <v>421</v>
      </c>
      <c r="G287" s="205" t="s">
        <v>387</v>
      </c>
      <c r="H287" s="206">
        <v>160</v>
      </c>
      <c r="I287" s="207"/>
      <c r="J287" s="208">
        <f>ROUND(I287*H287,0)</f>
        <v>0</v>
      </c>
      <c r="K287" s="204" t="s">
        <v>160</v>
      </c>
      <c r="L287" s="209"/>
      <c r="M287" s="210" t="s">
        <v>1</v>
      </c>
      <c r="N287" s="211" t="s">
        <v>42</v>
      </c>
      <c r="O287" s="76"/>
      <c r="P287" s="181">
        <f>O287*H287</f>
        <v>0</v>
      </c>
      <c r="Q287" s="181">
        <v>0.00012</v>
      </c>
      <c r="R287" s="181">
        <f>Q287*H287</f>
        <v>0.019200000000000002</v>
      </c>
      <c r="S287" s="181">
        <v>0</v>
      </c>
      <c r="T287" s="18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3" t="s">
        <v>260</v>
      </c>
      <c r="AT287" s="183" t="s">
        <v>257</v>
      </c>
      <c r="AU287" s="183" t="s">
        <v>86</v>
      </c>
      <c r="AY287" s="18" t="s">
        <v>153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8" t="s">
        <v>8</v>
      </c>
      <c r="BK287" s="184">
        <f>ROUND(I287*H287,0)</f>
        <v>0</v>
      </c>
      <c r="BL287" s="18" t="s">
        <v>201</v>
      </c>
      <c r="BM287" s="183" t="s">
        <v>422</v>
      </c>
    </row>
    <row r="288" s="2" customFormat="1" ht="33" customHeight="1">
      <c r="A288" s="37"/>
      <c r="B288" s="171"/>
      <c r="C288" s="172" t="s">
        <v>423</v>
      </c>
      <c r="D288" s="172" t="s">
        <v>156</v>
      </c>
      <c r="E288" s="173" t="s">
        <v>424</v>
      </c>
      <c r="F288" s="174" t="s">
        <v>425</v>
      </c>
      <c r="G288" s="175" t="s">
        <v>387</v>
      </c>
      <c r="H288" s="176">
        <v>80</v>
      </c>
      <c r="I288" s="177"/>
      <c r="J288" s="178">
        <f>ROUND(I288*H288,0)</f>
        <v>0</v>
      </c>
      <c r="K288" s="174" t="s">
        <v>160</v>
      </c>
      <c r="L288" s="38"/>
      <c r="M288" s="179" t="s">
        <v>1</v>
      </c>
      <c r="N288" s="180" t="s">
        <v>42</v>
      </c>
      <c r="O288" s="76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3" t="s">
        <v>201</v>
      </c>
      <c r="AT288" s="183" t="s">
        <v>156</v>
      </c>
      <c r="AU288" s="183" t="s">
        <v>86</v>
      </c>
      <c r="AY288" s="18" t="s">
        <v>153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8</v>
      </c>
      <c r="BK288" s="184">
        <f>ROUND(I288*H288,0)</f>
        <v>0</v>
      </c>
      <c r="BL288" s="18" t="s">
        <v>201</v>
      </c>
      <c r="BM288" s="183" t="s">
        <v>426</v>
      </c>
    </row>
    <row r="289" s="2" customFormat="1" ht="24.15" customHeight="1">
      <c r="A289" s="37"/>
      <c r="B289" s="171"/>
      <c r="C289" s="202" t="s">
        <v>427</v>
      </c>
      <c r="D289" s="202" t="s">
        <v>257</v>
      </c>
      <c r="E289" s="203" t="s">
        <v>428</v>
      </c>
      <c r="F289" s="204" t="s">
        <v>429</v>
      </c>
      <c r="G289" s="205" t="s">
        <v>387</v>
      </c>
      <c r="H289" s="206">
        <v>80</v>
      </c>
      <c r="I289" s="207"/>
      <c r="J289" s="208">
        <f>ROUND(I289*H289,0)</f>
        <v>0</v>
      </c>
      <c r="K289" s="204" t="s">
        <v>160</v>
      </c>
      <c r="L289" s="209"/>
      <c r="M289" s="210" t="s">
        <v>1</v>
      </c>
      <c r="N289" s="211" t="s">
        <v>42</v>
      </c>
      <c r="O289" s="76"/>
      <c r="P289" s="181">
        <f>O289*H289</f>
        <v>0</v>
      </c>
      <c r="Q289" s="181">
        <v>0.00017000000000000001</v>
      </c>
      <c r="R289" s="181">
        <f>Q289*H289</f>
        <v>0.013600000000000001</v>
      </c>
      <c r="S289" s="181">
        <v>0</v>
      </c>
      <c r="T289" s="18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3" t="s">
        <v>260</v>
      </c>
      <c r="AT289" s="183" t="s">
        <v>257</v>
      </c>
      <c r="AU289" s="183" t="s">
        <v>86</v>
      </c>
      <c r="AY289" s="18" t="s">
        <v>153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8" t="s">
        <v>8</v>
      </c>
      <c r="BK289" s="184">
        <f>ROUND(I289*H289,0)</f>
        <v>0</v>
      </c>
      <c r="BL289" s="18" t="s">
        <v>201</v>
      </c>
      <c r="BM289" s="183" t="s">
        <v>430</v>
      </c>
    </row>
    <row r="290" s="2" customFormat="1" ht="16.5" customHeight="1">
      <c r="A290" s="37"/>
      <c r="B290" s="171"/>
      <c r="C290" s="172" t="s">
        <v>431</v>
      </c>
      <c r="D290" s="172" t="s">
        <v>156</v>
      </c>
      <c r="E290" s="173" t="s">
        <v>432</v>
      </c>
      <c r="F290" s="174" t="s">
        <v>433</v>
      </c>
      <c r="G290" s="175" t="s">
        <v>237</v>
      </c>
      <c r="H290" s="176">
        <v>1</v>
      </c>
      <c r="I290" s="177"/>
      <c r="J290" s="178">
        <f>ROUND(I290*H290,0)</f>
        <v>0</v>
      </c>
      <c r="K290" s="174" t="s">
        <v>1</v>
      </c>
      <c r="L290" s="38"/>
      <c r="M290" s="179" t="s">
        <v>1</v>
      </c>
      <c r="N290" s="180" t="s">
        <v>42</v>
      </c>
      <c r="O290" s="76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3" t="s">
        <v>201</v>
      </c>
      <c r="AT290" s="183" t="s">
        <v>156</v>
      </c>
      <c r="AU290" s="183" t="s">
        <v>86</v>
      </c>
      <c r="AY290" s="18" t="s">
        <v>153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8" t="s">
        <v>8</v>
      </c>
      <c r="BK290" s="184">
        <f>ROUND(I290*H290,0)</f>
        <v>0</v>
      </c>
      <c r="BL290" s="18" t="s">
        <v>201</v>
      </c>
      <c r="BM290" s="183" t="s">
        <v>434</v>
      </c>
    </row>
    <row r="291" s="13" customFormat="1">
      <c r="A291" s="13"/>
      <c r="B291" s="185"/>
      <c r="C291" s="13"/>
      <c r="D291" s="186" t="s">
        <v>163</v>
      </c>
      <c r="E291" s="187" t="s">
        <v>1</v>
      </c>
      <c r="F291" s="188" t="s">
        <v>8</v>
      </c>
      <c r="G291" s="13"/>
      <c r="H291" s="189">
        <v>1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163</v>
      </c>
      <c r="AU291" s="187" t="s">
        <v>86</v>
      </c>
      <c r="AV291" s="13" t="s">
        <v>86</v>
      </c>
      <c r="AW291" s="13" t="s">
        <v>33</v>
      </c>
      <c r="AX291" s="13" t="s">
        <v>8</v>
      </c>
      <c r="AY291" s="187" t="s">
        <v>153</v>
      </c>
    </row>
    <row r="292" s="2" customFormat="1" ht="16.5" customHeight="1">
      <c r="A292" s="37"/>
      <c r="B292" s="171"/>
      <c r="C292" s="202" t="s">
        <v>435</v>
      </c>
      <c r="D292" s="202" t="s">
        <v>257</v>
      </c>
      <c r="E292" s="203" t="s">
        <v>436</v>
      </c>
      <c r="F292" s="204" t="s">
        <v>437</v>
      </c>
      <c r="G292" s="205" t="s">
        <v>237</v>
      </c>
      <c r="H292" s="206">
        <v>1</v>
      </c>
      <c r="I292" s="207"/>
      <c r="J292" s="208">
        <f>ROUND(I292*H292,0)</f>
        <v>0</v>
      </c>
      <c r="K292" s="204" t="s">
        <v>1</v>
      </c>
      <c r="L292" s="209"/>
      <c r="M292" s="210" t="s">
        <v>1</v>
      </c>
      <c r="N292" s="211" t="s">
        <v>42</v>
      </c>
      <c r="O292" s="76"/>
      <c r="P292" s="181">
        <f>O292*H292</f>
        <v>0</v>
      </c>
      <c r="Q292" s="181">
        <v>0.00040000000000000002</v>
      </c>
      <c r="R292" s="181">
        <f>Q292*H292</f>
        <v>0.00040000000000000002</v>
      </c>
      <c r="S292" s="181">
        <v>0</v>
      </c>
      <c r="T292" s="18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3" t="s">
        <v>260</v>
      </c>
      <c r="AT292" s="183" t="s">
        <v>257</v>
      </c>
      <c r="AU292" s="183" t="s">
        <v>86</v>
      </c>
      <c r="AY292" s="18" t="s">
        <v>153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8" t="s">
        <v>8</v>
      </c>
      <c r="BK292" s="184">
        <f>ROUND(I292*H292,0)</f>
        <v>0</v>
      </c>
      <c r="BL292" s="18" t="s">
        <v>201</v>
      </c>
      <c r="BM292" s="183" t="s">
        <v>438</v>
      </c>
    </row>
    <row r="293" s="2" customFormat="1" ht="37.8" customHeight="1">
      <c r="A293" s="37"/>
      <c r="B293" s="171"/>
      <c r="C293" s="172" t="s">
        <v>439</v>
      </c>
      <c r="D293" s="172" t="s">
        <v>156</v>
      </c>
      <c r="E293" s="173" t="s">
        <v>440</v>
      </c>
      <c r="F293" s="174" t="s">
        <v>441</v>
      </c>
      <c r="G293" s="175" t="s">
        <v>237</v>
      </c>
      <c r="H293" s="176">
        <v>5</v>
      </c>
      <c r="I293" s="177"/>
      <c r="J293" s="178">
        <f>ROUND(I293*H293,0)</f>
        <v>0</v>
      </c>
      <c r="K293" s="174" t="s">
        <v>160</v>
      </c>
      <c r="L293" s="38"/>
      <c r="M293" s="179" t="s">
        <v>1</v>
      </c>
      <c r="N293" s="180" t="s">
        <v>42</v>
      </c>
      <c r="O293" s="76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3" t="s">
        <v>201</v>
      </c>
      <c r="AT293" s="183" t="s">
        <v>156</v>
      </c>
      <c r="AU293" s="183" t="s">
        <v>86</v>
      </c>
      <c r="AY293" s="18" t="s">
        <v>153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8" t="s">
        <v>8</v>
      </c>
      <c r="BK293" s="184">
        <f>ROUND(I293*H293,0)</f>
        <v>0</v>
      </c>
      <c r="BL293" s="18" t="s">
        <v>201</v>
      </c>
      <c r="BM293" s="183" t="s">
        <v>442</v>
      </c>
    </row>
    <row r="294" s="13" customFormat="1">
      <c r="A294" s="13"/>
      <c r="B294" s="185"/>
      <c r="C294" s="13"/>
      <c r="D294" s="186" t="s">
        <v>163</v>
      </c>
      <c r="E294" s="187" t="s">
        <v>1</v>
      </c>
      <c r="F294" s="188" t="s">
        <v>177</v>
      </c>
      <c r="G294" s="13"/>
      <c r="H294" s="189">
        <v>5</v>
      </c>
      <c r="I294" s="190"/>
      <c r="J294" s="13"/>
      <c r="K294" s="13"/>
      <c r="L294" s="185"/>
      <c r="M294" s="191"/>
      <c r="N294" s="192"/>
      <c r="O294" s="192"/>
      <c r="P294" s="192"/>
      <c r="Q294" s="192"/>
      <c r="R294" s="192"/>
      <c r="S294" s="192"/>
      <c r="T294" s="19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163</v>
      </c>
      <c r="AU294" s="187" t="s">
        <v>86</v>
      </c>
      <c r="AV294" s="13" t="s">
        <v>86</v>
      </c>
      <c r="AW294" s="13" t="s">
        <v>33</v>
      </c>
      <c r="AX294" s="13" t="s">
        <v>8</v>
      </c>
      <c r="AY294" s="187" t="s">
        <v>153</v>
      </c>
    </row>
    <row r="295" s="2" customFormat="1" ht="16.5" customHeight="1">
      <c r="A295" s="37"/>
      <c r="B295" s="171"/>
      <c r="C295" s="202" t="s">
        <v>443</v>
      </c>
      <c r="D295" s="202" t="s">
        <v>257</v>
      </c>
      <c r="E295" s="203" t="s">
        <v>444</v>
      </c>
      <c r="F295" s="204" t="s">
        <v>445</v>
      </c>
      <c r="G295" s="205" t="s">
        <v>237</v>
      </c>
      <c r="H295" s="206">
        <v>5</v>
      </c>
      <c r="I295" s="207"/>
      <c r="J295" s="208">
        <f>ROUND(I295*H295,0)</f>
        <v>0</v>
      </c>
      <c r="K295" s="204" t="s">
        <v>160</v>
      </c>
      <c r="L295" s="209"/>
      <c r="M295" s="210" t="s">
        <v>1</v>
      </c>
      <c r="N295" s="211" t="s">
        <v>42</v>
      </c>
      <c r="O295" s="76"/>
      <c r="P295" s="181">
        <f>O295*H295</f>
        <v>0</v>
      </c>
      <c r="Q295" s="181">
        <v>0.00046000000000000001</v>
      </c>
      <c r="R295" s="181">
        <f>Q295*H295</f>
        <v>0.0023</v>
      </c>
      <c r="S295" s="181">
        <v>0</v>
      </c>
      <c r="T295" s="182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3" t="s">
        <v>260</v>
      </c>
      <c r="AT295" s="183" t="s">
        <v>257</v>
      </c>
      <c r="AU295" s="183" t="s">
        <v>86</v>
      </c>
      <c r="AY295" s="18" t="s">
        <v>153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8" t="s">
        <v>8</v>
      </c>
      <c r="BK295" s="184">
        <f>ROUND(I295*H295,0)</f>
        <v>0</v>
      </c>
      <c r="BL295" s="18" t="s">
        <v>201</v>
      </c>
      <c r="BM295" s="183" t="s">
        <v>446</v>
      </c>
    </row>
    <row r="296" s="2" customFormat="1" ht="24.15" customHeight="1">
      <c r="A296" s="37"/>
      <c r="B296" s="171"/>
      <c r="C296" s="172" t="s">
        <v>447</v>
      </c>
      <c r="D296" s="172" t="s">
        <v>156</v>
      </c>
      <c r="E296" s="173" t="s">
        <v>448</v>
      </c>
      <c r="F296" s="174" t="s">
        <v>449</v>
      </c>
      <c r="G296" s="175" t="s">
        <v>387</v>
      </c>
      <c r="H296" s="176">
        <v>2</v>
      </c>
      <c r="I296" s="177"/>
      <c r="J296" s="178">
        <f>ROUND(I296*H296,0)</f>
        <v>0</v>
      </c>
      <c r="K296" s="174" t="s">
        <v>1</v>
      </c>
      <c r="L296" s="38"/>
      <c r="M296" s="179" t="s">
        <v>1</v>
      </c>
      <c r="N296" s="180" t="s">
        <v>42</v>
      </c>
      <c r="O296" s="76"/>
      <c r="P296" s="181">
        <f>O296*H296</f>
        <v>0</v>
      </c>
      <c r="Q296" s="181">
        <v>0</v>
      </c>
      <c r="R296" s="181">
        <f>Q296*H296</f>
        <v>0</v>
      </c>
      <c r="S296" s="181">
        <v>0</v>
      </c>
      <c r="T296" s="18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3" t="s">
        <v>201</v>
      </c>
      <c r="AT296" s="183" t="s">
        <v>156</v>
      </c>
      <c r="AU296" s="183" t="s">
        <v>86</v>
      </c>
      <c r="AY296" s="18" t="s">
        <v>153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8" t="s">
        <v>8</v>
      </c>
      <c r="BK296" s="184">
        <f>ROUND(I296*H296,0)</f>
        <v>0</v>
      </c>
      <c r="BL296" s="18" t="s">
        <v>201</v>
      </c>
      <c r="BM296" s="183" t="s">
        <v>450</v>
      </c>
    </row>
    <row r="297" s="2" customFormat="1" ht="16.5" customHeight="1">
      <c r="A297" s="37"/>
      <c r="B297" s="171"/>
      <c r="C297" s="202" t="s">
        <v>451</v>
      </c>
      <c r="D297" s="202" t="s">
        <v>257</v>
      </c>
      <c r="E297" s="203" t="s">
        <v>452</v>
      </c>
      <c r="F297" s="204" t="s">
        <v>453</v>
      </c>
      <c r="G297" s="205" t="s">
        <v>387</v>
      </c>
      <c r="H297" s="206">
        <v>2</v>
      </c>
      <c r="I297" s="207"/>
      <c r="J297" s="208">
        <f>ROUND(I297*H297,0)</f>
        <v>0</v>
      </c>
      <c r="K297" s="204" t="s">
        <v>1</v>
      </c>
      <c r="L297" s="209"/>
      <c r="M297" s="210" t="s">
        <v>1</v>
      </c>
      <c r="N297" s="211" t="s">
        <v>42</v>
      </c>
      <c r="O297" s="76"/>
      <c r="P297" s="181">
        <f>O297*H297</f>
        <v>0</v>
      </c>
      <c r="Q297" s="181">
        <v>0.00014999999999999999</v>
      </c>
      <c r="R297" s="181">
        <f>Q297*H297</f>
        <v>0.00029999999999999997</v>
      </c>
      <c r="S297" s="181">
        <v>0</v>
      </c>
      <c r="T297" s="182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3" t="s">
        <v>260</v>
      </c>
      <c r="AT297" s="183" t="s">
        <v>257</v>
      </c>
      <c r="AU297" s="183" t="s">
        <v>86</v>
      </c>
      <c r="AY297" s="18" t="s">
        <v>153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8" t="s">
        <v>8</v>
      </c>
      <c r="BK297" s="184">
        <f>ROUND(I297*H297,0)</f>
        <v>0</v>
      </c>
      <c r="BL297" s="18" t="s">
        <v>201</v>
      </c>
      <c r="BM297" s="183" t="s">
        <v>454</v>
      </c>
    </row>
    <row r="298" s="2" customFormat="1" ht="37.8" customHeight="1">
      <c r="A298" s="37"/>
      <c r="B298" s="171"/>
      <c r="C298" s="172" t="s">
        <v>455</v>
      </c>
      <c r="D298" s="172" t="s">
        <v>156</v>
      </c>
      <c r="E298" s="173" t="s">
        <v>456</v>
      </c>
      <c r="F298" s="174" t="s">
        <v>457</v>
      </c>
      <c r="G298" s="175" t="s">
        <v>237</v>
      </c>
      <c r="H298" s="176">
        <v>5</v>
      </c>
      <c r="I298" s="177"/>
      <c r="J298" s="178">
        <f>ROUND(I298*H298,0)</f>
        <v>0</v>
      </c>
      <c r="K298" s="174" t="s">
        <v>160</v>
      </c>
      <c r="L298" s="38"/>
      <c r="M298" s="179" t="s">
        <v>1</v>
      </c>
      <c r="N298" s="180" t="s">
        <v>42</v>
      </c>
      <c r="O298" s="76"/>
      <c r="P298" s="181">
        <f>O298*H298</f>
        <v>0</v>
      </c>
      <c r="Q298" s="181">
        <v>0</v>
      </c>
      <c r="R298" s="181">
        <f>Q298*H298</f>
        <v>0</v>
      </c>
      <c r="S298" s="181">
        <v>0</v>
      </c>
      <c r="T298" s="18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3" t="s">
        <v>201</v>
      </c>
      <c r="AT298" s="183" t="s">
        <v>156</v>
      </c>
      <c r="AU298" s="183" t="s">
        <v>86</v>
      </c>
      <c r="AY298" s="18" t="s">
        <v>153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8" t="s">
        <v>8</v>
      </c>
      <c r="BK298" s="184">
        <f>ROUND(I298*H298,0)</f>
        <v>0</v>
      </c>
      <c r="BL298" s="18" t="s">
        <v>201</v>
      </c>
      <c r="BM298" s="183" t="s">
        <v>458</v>
      </c>
    </row>
    <row r="299" s="13" customFormat="1">
      <c r="A299" s="13"/>
      <c r="B299" s="185"/>
      <c r="C299" s="13"/>
      <c r="D299" s="186" t="s">
        <v>163</v>
      </c>
      <c r="E299" s="187" t="s">
        <v>1</v>
      </c>
      <c r="F299" s="188" t="s">
        <v>177</v>
      </c>
      <c r="G299" s="13"/>
      <c r="H299" s="189">
        <v>5</v>
      </c>
      <c r="I299" s="190"/>
      <c r="J299" s="13"/>
      <c r="K299" s="13"/>
      <c r="L299" s="185"/>
      <c r="M299" s="191"/>
      <c r="N299" s="192"/>
      <c r="O299" s="192"/>
      <c r="P299" s="192"/>
      <c r="Q299" s="192"/>
      <c r="R299" s="192"/>
      <c r="S299" s="192"/>
      <c r="T299" s="19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163</v>
      </c>
      <c r="AU299" s="187" t="s">
        <v>86</v>
      </c>
      <c r="AV299" s="13" t="s">
        <v>86</v>
      </c>
      <c r="AW299" s="13" t="s">
        <v>33</v>
      </c>
      <c r="AX299" s="13" t="s">
        <v>8</v>
      </c>
      <c r="AY299" s="187" t="s">
        <v>153</v>
      </c>
    </row>
    <row r="300" s="2" customFormat="1" ht="24.15" customHeight="1">
      <c r="A300" s="37"/>
      <c r="B300" s="171"/>
      <c r="C300" s="202" t="s">
        <v>459</v>
      </c>
      <c r="D300" s="202" t="s">
        <v>257</v>
      </c>
      <c r="E300" s="203" t="s">
        <v>460</v>
      </c>
      <c r="F300" s="204" t="s">
        <v>461</v>
      </c>
      <c r="G300" s="205" t="s">
        <v>237</v>
      </c>
      <c r="H300" s="206">
        <v>5</v>
      </c>
      <c r="I300" s="207"/>
      <c r="J300" s="208">
        <f>ROUND(I300*H300,0)</f>
        <v>0</v>
      </c>
      <c r="K300" s="204" t="s">
        <v>160</v>
      </c>
      <c r="L300" s="209"/>
      <c r="M300" s="210" t="s">
        <v>1</v>
      </c>
      <c r="N300" s="211" t="s">
        <v>42</v>
      </c>
      <c r="O300" s="76"/>
      <c r="P300" s="181">
        <f>O300*H300</f>
        <v>0</v>
      </c>
      <c r="Q300" s="181">
        <v>0.0025500000000000002</v>
      </c>
      <c r="R300" s="181">
        <f>Q300*H300</f>
        <v>0.012750000000000001</v>
      </c>
      <c r="S300" s="181">
        <v>0</v>
      </c>
      <c r="T300" s="18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3" t="s">
        <v>260</v>
      </c>
      <c r="AT300" s="183" t="s">
        <v>257</v>
      </c>
      <c r="AU300" s="183" t="s">
        <v>86</v>
      </c>
      <c r="AY300" s="18" t="s">
        <v>153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8" t="s">
        <v>8</v>
      </c>
      <c r="BK300" s="184">
        <f>ROUND(I300*H300,0)</f>
        <v>0</v>
      </c>
      <c r="BL300" s="18" t="s">
        <v>201</v>
      </c>
      <c r="BM300" s="183" t="s">
        <v>462</v>
      </c>
    </row>
    <row r="301" s="2" customFormat="1" ht="16.5" customHeight="1">
      <c r="A301" s="37"/>
      <c r="B301" s="171"/>
      <c r="C301" s="172" t="s">
        <v>463</v>
      </c>
      <c r="D301" s="172" t="s">
        <v>156</v>
      </c>
      <c r="E301" s="173" t="s">
        <v>464</v>
      </c>
      <c r="F301" s="174" t="s">
        <v>465</v>
      </c>
      <c r="G301" s="175" t="s">
        <v>237</v>
      </c>
      <c r="H301" s="176">
        <v>5</v>
      </c>
      <c r="I301" s="177"/>
      <c r="J301" s="178">
        <f>ROUND(I301*H301,0)</f>
        <v>0</v>
      </c>
      <c r="K301" s="174" t="s">
        <v>1</v>
      </c>
      <c r="L301" s="38"/>
      <c r="M301" s="179" t="s">
        <v>1</v>
      </c>
      <c r="N301" s="180" t="s">
        <v>42</v>
      </c>
      <c r="O301" s="76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3" t="s">
        <v>201</v>
      </c>
      <c r="AT301" s="183" t="s">
        <v>156</v>
      </c>
      <c r="AU301" s="183" t="s">
        <v>86</v>
      </c>
      <c r="AY301" s="18" t="s">
        <v>153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8</v>
      </c>
      <c r="BK301" s="184">
        <f>ROUND(I301*H301,0)</f>
        <v>0</v>
      </c>
      <c r="BL301" s="18" t="s">
        <v>201</v>
      </c>
      <c r="BM301" s="183" t="s">
        <v>466</v>
      </c>
    </row>
    <row r="302" s="13" customFormat="1">
      <c r="A302" s="13"/>
      <c r="B302" s="185"/>
      <c r="C302" s="13"/>
      <c r="D302" s="186" t="s">
        <v>163</v>
      </c>
      <c r="E302" s="187" t="s">
        <v>1</v>
      </c>
      <c r="F302" s="188" t="s">
        <v>177</v>
      </c>
      <c r="G302" s="13"/>
      <c r="H302" s="189">
        <v>5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163</v>
      </c>
      <c r="AU302" s="187" t="s">
        <v>86</v>
      </c>
      <c r="AV302" s="13" t="s">
        <v>86</v>
      </c>
      <c r="AW302" s="13" t="s">
        <v>33</v>
      </c>
      <c r="AX302" s="13" t="s">
        <v>8</v>
      </c>
      <c r="AY302" s="187" t="s">
        <v>153</v>
      </c>
    </row>
    <row r="303" s="2" customFormat="1" ht="16.5" customHeight="1">
      <c r="A303" s="37"/>
      <c r="B303" s="171"/>
      <c r="C303" s="202" t="s">
        <v>467</v>
      </c>
      <c r="D303" s="202" t="s">
        <v>257</v>
      </c>
      <c r="E303" s="203" t="s">
        <v>468</v>
      </c>
      <c r="F303" s="204" t="s">
        <v>469</v>
      </c>
      <c r="G303" s="205" t="s">
        <v>237</v>
      </c>
      <c r="H303" s="206">
        <v>5</v>
      </c>
      <c r="I303" s="207"/>
      <c r="J303" s="208">
        <f>ROUND(I303*H303,0)</f>
        <v>0</v>
      </c>
      <c r="K303" s="204" t="s">
        <v>1</v>
      </c>
      <c r="L303" s="209"/>
      <c r="M303" s="210" t="s">
        <v>1</v>
      </c>
      <c r="N303" s="211" t="s">
        <v>42</v>
      </c>
      <c r="O303" s="76"/>
      <c r="P303" s="181">
        <f>O303*H303</f>
        <v>0</v>
      </c>
      <c r="Q303" s="181">
        <v>0.00027</v>
      </c>
      <c r="R303" s="181">
        <f>Q303*H303</f>
        <v>0.0013500000000000001</v>
      </c>
      <c r="S303" s="181">
        <v>0</v>
      </c>
      <c r="T303" s="18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3" t="s">
        <v>260</v>
      </c>
      <c r="AT303" s="183" t="s">
        <v>257</v>
      </c>
      <c r="AU303" s="183" t="s">
        <v>86</v>
      </c>
      <c r="AY303" s="18" t="s">
        <v>153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8" t="s">
        <v>8</v>
      </c>
      <c r="BK303" s="184">
        <f>ROUND(I303*H303,0)</f>
        <v>0</v>
      </c>
      <c r="BL303" s="18" t="s">
        <v>201</v>
      </c>
      <c r="BM303" s="183" t="s">
        <v>470</v>
      </c>
    </row>
    <row r="304" s="2" customFormat="1" ht="24.15" customHeight="1">
      <c r="A304" s="37"/>
      <c r="B304" s="171"/>
      <c r="C304" s="172" t="s">
        <v>313</v>
      </c>
      <c r="D304" s="172" t="s">
        <v>156</v>
      </c>
      <c r="E304" s="173" t="s">
        <v>471</v>
      </c>
      <c r="F304" s="174" t="s">
        <v>472</v>
      </c>
      <c r="G304" s="175" t="s">
        <v>206</v>
      </c>
      <c r="H304" s="176">
        <v>0.051999999999999998</v>
      </c>
      <c r="I304" s="177"/>
      <c r="J304" s="178">
        <f>ROUND(I304*H304,0)</f>
        <v>0</v>
      </c>
      <c r="K304" s="174" t="s">
        <v>160</v>
      </c>
      <c r="L304" s="38"/>
      <c r="M304" s="179" t="s">
        <v>1</v>
      </c>
      <c r="N304" s="180" t="s">
        <v>42</v>
      </c>
      <c r="O304" s="76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3" t="s">
        <v>201</v>
      </c>
      <c r="AT304" s="183" t="s">
        <v>156</v>
      </c>
      <c r="AU304" s="183" t="s">
        <v>86</v>
      </c>
      <c r="AY304" s="18" t="s">
        <v>153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8" t="s">
        <v>8</v>
      </c>
      <c r="BK304" s="184">
        <f>ROUND(I304*H304,0)</f>
        <v>0</v>
      </c>
      <c r="BL304" s="18" t="s">
        <v>201</v>
      </c>
      <c r="BM304" s="183" t="s">
        <v>473</v>
      </c>
    </row>
    <row r="305" s="2" customFormat="1" ht="24.15" customHeight="1">
      <c r="A305" s="37"/>
      <c r="B305" s="171"/>
      <c r="C305" s="172" t="s">
        <v>474</v>
      </c>
      <c r="D305" s="172" t="s">
        <v>156</v>
      </c>
      <c r="E305" s="173" t="s">
        <v>475</v>
      </c>
      <c r="F305" s="174" t="s">
        <v>476</v>
      </c>
      <c r="G305" s="175" t="s">
        <v>206</v>
      </c>
      <c r="H305" s="176">
        <v>0.051999999999999998</v>
      </c>
      <c r="I305" s="177"/>
      <c r="J305" s="178">
        <f>ROUND(I305*H305,0)</f>
        <v>0</v>
      </c>
      <c r="K305" s="174" t="s">
        <v>160</v>
      </c>
      <c r="L305" s="38"/>
      <c r="M305" s="179" t="s">
        <v>1</v>
      </c>
      <c r="N305" s="180" t="s">
        <v>42</v>
      </c>
      <c r="O305" s="76"/>
      <c r="P305" s="181">
        <f>O305*H305</f>
        <v>0</v>
      </c>
      <c r="Q305" s="181">
        <v>0</v>
      </c>
      <c r="R305" s="181">
        <f>Q305*H305</f>
        <v>0</v>
      </c>
      <c r="S305" s="181">
        <v>0</v>
      </c>
      <c r="T305" s="18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3" t="s">
        <v>201</v>
      </c>
      <c r="AT305" s="183" t="s">
        <v>156</v>
      </c>
      <c r="AU305" s="183" t="s">
        <v>86</v>
      </c>
      <c r="AY305" s="18" t="s">
        <v>153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8" t="s">
        <v>8</v>
      </c>
      <c r="BK305" s="184">
        <f>ROUND(I305*H305,0)</f>
        <v>0</v>
      </c>
      <c r="BL305" s="18" t="s">
        <v>201</v>
      </c>
      <c r="BM305" s="183" t="s">
        <v>477</v>
      </c>
    </row>
    <row r="306" s="12" customFormat="1" ht="22.8" customHeight="1">
      <c r="A306" s="12"/>
      <c r="B306" s="158"/>
      <c r="C306" s="12"/>
      <c r="D306" s="159" t="s">
        <v>76</v>
      </c>
      <c r="E306" s="169" t="s">
        <v>478</v>
      </c>
      <c r="F306" s="169" t="s">
        <v>479</v>
      </c>
      <c r="G306" s="12"/>
      <c r="H306" s="12"/>
      <c r="I306" s="161"/>
      <c r="J306" s="170">
        <f>BK306</f>
        <v>0</v>
      </c>
      <c r="K306" s="12"/>
      <c r="L306" s="158"/>
      <c r="M306" s="163"/>
      <c r="N306" s="164"/>
      <c r="O306" s="164"/>
      <c r="P306" s="165">
        <f>SUM(P307:P311)</f>
        <v>0</v>
      </c>
      <c r="Q306" s="164"/>
      <c r="R306" s="165">
        <f>SUM(R307:R311)</f>
        <v>0.0014</v>
      </c>
      <c r="S306" s="164"/>
      <c r="T306" s="166">
        <f>SUM(T307:T311)</f>
        <v>0.0035000000000000001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59" t="s">
        <v>86</v>
      </c>
      <c r="AT306" s="167" t="s">
        <v>76</v>
      </c>
      <c r="AU306" s="167" t="s">
        <v>8</v>
      </c>
      <c r="AY306" s="159" t="s">
        <v>153</v>
      </c>
      <c r="BK306" s="168">
        <f>SUM(BK307:BK311)</f>
        <v>0</v>
      </c>
    </row>
    <row r="307" s="2" customFormat="1" ht="16.5" customHeight="1">
      <c r="A307" s="37"/>
      <c r="B307" s="171"/>
      <c r="C307" s="172" t="s">
        <v>317</v>
      </c>
      <c r="D307" s="172" t="s">
        <v>156</v>
      </c>
      <c r="E307" s="173" t="s">
        <v>480</v>
      </c>
      <c r="F307" s="174" t="s">
        <v>481</v>
      </c>
      <c r="G307" s="175" t="s">
        <v>237</v>
      </c>
      <c r="H307" s="176">
        <v>7</v>
      </c>
      <c r="I307" s="177"/>
      <c r="J307" s="178">
        <f>ROUND(I307*H307,0)</f>
        <v>0</v>
      </c>
      <c r="K307" s="174" t="s">
        <v>160</v>
      </c>
      <c r="L307" s="38"/>
      <c r="M307" s="179" t="s">
        <v>1</v>
      </c>
      <c r="N307" s="180" t="s">
        <v>42</v>
      </c>
      <c r="O307" s="76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3" t="s">
        <v>201</v>
      </c>
      <c r="AT307" s="183" t="s">
        <v>156</v>
      </c>
      <c r="AU307" s="183" t="s">
        <v>86</v>
      </c>
      <c r="AY307" s="18" t="s">
        <v>153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8" t="s">
        <v>8</v>
      </c>
      <c r="BK307" s="184">
        <f>ROUND(I307*H307,0)</f>
        <v>0</v>
      </c>
      <c r="BL307" s="18" t="s">
        <v>201</v>
      </c>
      <c r="BM307" s="183" t="s">
        <v>482</v>
      </c>
    </row>
    <row r="308" s="2" customFormat="1" ht="24.15" customHeight="1">
      <c r="A308" s="37"/>
      <c r="B308" s="171"/>
      <c r="C308" s="202" t="s">
        <v>483</v>
      </c>
      <c r="D308" s="202" t="s">
        <v>257</v>
      </c>
      <c r="E308" s="203" t="s">
        <v>484</v>
      </c>
      <c r="F308" s="204" t="s">
        <v>485</v>
      </c>
      <c r="G308" s="205" t="s">
        <v>237</v>
      </c>
      <c r="H308" s="206">
        <v>7</v>
      </c>
      <c r="I308" s="207"/>
      <c r="J308" s="208">
        <f>ROUND(I308*H308,0)</f>
        <v>0</v>
      </c>
      <c r="K308" s="204" t="s">
        <v>160</v>
      </c>
      <c r="L308" s="209"/>
      <c r="M308" s="210" t="s">
        <v>1</v>
      </c>
      <c r="N308" s="211" t="s">
        <v>42</v>
      </c>
      <c r="O308" s="76"/>
      <c r="P308" s="181">
        <f>O308*H308</f>
        <v>0</v>
      </c>
      <c r="Q308" s="181">
        <v>0.00020000000000000001</v>
      </c>
      <c r="R308" s="181">
        <f>Q308*H308</f>
        <v>0.0014</v>
      </c>
      <c r="S308" s="181">
        <v>0</v>
      </c>
      <c r="T308" s="18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3" t="s">
        <v>260</v>
      </c>
      <c r="AT308" s="183" t="s">
        <v>257</v>
      </c>
      <c r="AU308" s="183" t="s">
        <v>86</v>
      </c>
      <c r="AY308" s="18" t="s">
        <v>153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8" t="s">
        <v>8</v>
      </c>
      <c r="BK308" s="184">
        <f>ROUND(I308*H308,0)</f>
        <v>0</v>
      </c>
      <c r="BL308" s="18" t="s">
        <v>201</v>
      </c>
      <c r="BM308" s="183" t="s">
        <v>486</v>
      </c>
    </row>
    <row r="309" s="2" customFormat="1" ht="16.5" customHeight="1">
      <c r="A309" s="37"/>
      <c r="B309" s="171"/>
      <c r="C309" s="172" t="s">
        <v>487</v>
      </c>
      <c r="D309" s="172" t="s">
        <v>156</v>
      </c>
      <c r="E309" s="173" t="s">
        <v>488</v>
      </c>
      <c r="F309" s="174" t="s">
        <v>489</v>
      </c>
      <c r="G309" s="175" t="s">
        <v>237</v>
      </c>
      <c r="H309" s="176">
        <v>7</v>
      </c>
      <c r="I309" s="177"/>
      <c r="J309" s="178">
        <f>ROUND(I309*H309,0)</f>
        <v>0</v>
      </c>
      <c r="K309" s="174" t="s">
        <v>160</v>
      </c>
      <c r="L309" s="38"/>
      <c r="M309" s="179" t="s">
        <v>1</v>
      </c>
      <c r="N309" s="180" t="s">
        <v>42</v>
      </c>
      <c r="O309" s="76"/>
      <c r="P309" s="181">
        <f>O309*H309</f>
        <v>0</v>
      </c>
      <c r="Q309" s="181">
        <v>0</v>
      </c>
      <c r="R309" s="181">
        <f>Q309*H309</f>
        <v>0</v>
      </c>
      <c r="S309" s="181">
        <v>0.00050000000000000001</v>
      </c>
      <c r="T309" s="182">
        <f>S309*H309</f>
        <v>0.0035000000000000001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3" t="s">
        <v>201</v>
      </c>
      <c r="AT309" s="183" t="s">
        <v>156</v>
      </c>
      <c r="AU309" s="183" t="s">
        <v>86</v>
      </c>
      <c r="AY309" s="18" t="s">
        <v>153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8" t="s">
        <v>8</v>
      </c>
      <c r="BK309" s="184">
        <f>ROUND(I309*H309,0)</f>
        <v>0</v>
      </c>
      <c r="BL309" s="18" t="s">
        <v>201</v>
      </c>
      <c r="BM309" s="183" t="s">
        <v>490</v>
      </c>
    </row>
    <row r="310" s="2" customFormat="1" ht="24.15" customHeight="1">
      <c r="A310" s="37"/>
      <c r="B310" s="171"/>
      <c r="C310" s="172" t="s">
        <v>491</v>
      </c>
      <c r="D310" s="172" t="s">
        <v>156</v>
      </c>
      <c r="E310" s="173" t="s">
        <v>492</v>
      </c>
      <c r="F310" s="174" t="s">
        <v>493</v>
      </c>
      <c r="G310" s="175" t="s">
        <v>206</v>
      </c>
      <c r="H310" s="176">
        <v>0.001</v>
      </c>
      <c r="I310" s="177"/>
      <c r="J310" s="178">
        <f>ROUND(I310*H310,0)</f>
        <v>0</v>
      </c>
      <c r="K310" s="174" t="s">
        <v>160</v>
      </c>
      <c r="L310" s="38"/>
      <c r="M310" s="179" t="s">
        <v>1</v>
      </c>
      <c r="N310" s="180" t="s">
        <v>42</v>
      </c>
      <c r="O310" s="76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3" t="s">
        <v>201</v>
      </c>
      <c r="AT310" s="183" t="s">
        <v>156</v>
      </c>
      <c r="AU310" s="183" t="s">
        <v>86</v>
      </c>
      <c r="AY310" s="18" t="s">
        <v>153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8" t="s">
        <v>8</v>
      </c>
      <c r="BK310" s="184">
        <f>ROUND(I310*H310,0)</f>
        <v>0</v>
      </c>
      <c r="BL310" s="18" t="s">
        <v>201</v>
      </c>
      <c r="BM310" s="183" t="s">
        <v>494</v>
      </c>
    </row>
    <row r="311" s="2" customFormat="1" ht="33" customHeight="1">
      <c r="A311" s="37"/>
      <c r="B311" s="171"/>
      <c r="C311" s="172" t="s">
        <v>495</v>
      </c>
      <c r="D311" s="172" t="s">
        <v>156</v>
      </c>
      <c r="E311" s="173" t="s">
        <v>496</v>
      </c>
      <c r="F311" s="174" t="s">
        <v>497</v>
      </c>
      <c r="G311" s="175" t="s">
        <v>206</v>
      </c>
      <c r="H311" s="176">
        <v>0.001</v>
      </c>
      <c r="I311" s="177"/>
      <c r="J311" s="178">
        <f>ROUND(I311*H311,0)</f>
        <v>0</v>
      </c>
      <c r="K311" s="174" t="s">
        <v>160</v>
      </c>
      <c r="L311" s="38"/>
      <c r="M311" s="179" t="s">
        <v>1</v>
      </c>
      <c r="N311" s="180" t="s">
        <v>42</v>
      </c>
      <c r="O311" s="76"/>
      <c r="P311" s="181">
        <f>O311*H311</f>
        <v>0</v>
      </c>
      <c r="Q311" s="181">
        <v>0</v>
      </c>
      <c r="R311" s="181">
        <f>Q311*H311</f>
        <v>0</v>
      </c>
      <c r="S311" s="181">
        <v>0</v>
      </c>
      <c r="T311" s="18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3" t="s">
        <v>201</v>
      </c>
      <c r="AT311" s="183" t="s">
        <v>156</v>
      </c>
      <c r="AU311" s="183" t="s">
        <v>86</v>
      </c>
      <c r="AY311" s="18" t="s">
        <v>153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8" t="s">
        <v>8</v>
      </c>
      <c r="BK311" s="184">
        <f>ROUND(I311*H311,0)</f>
        <v>0</v>
      </c>
      <c r="BL311" s="18" t="s">
        <v>201</v>
      </c>
      <c r="BM311" s="183" t="s">
        <v>498</v>
      </c>
    </row>
    <row r="312" s="12" customFormat="1" ht="22.8" customHeight="1">
      <c r="A312" s="12"/>
      <c r="B312" s="158"/>
      <c r="C312" s="12"/>
      <c r="D312" s="159" t="s">
        <v>76</v>
      </c>
      <c r="E312" s="169" t="s">
        <v>499</v>
      </c>
      <c r="F312" s="169" t="s">
        <v>500</v>
      </c>
      <c r="G312" s="12"/>
      <c r="H312" s="12"/>
      <c r="I312" s="161"/>
      <c r="J312" s="170">
        <f>BK312</f>
        <v>0</v>
      </c>
      <c r="K312" s="12"/>
      <c r="L312" s="158"/>
      <c r="M312" s="163"/>
      <c r="N312" s="164"/>
      <c r="O312" s="164"/>
      <c r="P312" s="165">
        <f>SUM(P313:P344)</f>
        <v>0</v>
      </c>
      <c r="Q312" s="164"/>
      <c r="R312" s="165">
        <f>SUM(R313:R344)</f>
        <v>0.96317157672000009</v>
      </c>
      <c r="S312" s="164"/>
      <c r="T312" s="166">
        <f>SUM(T313:T344)</f>
        <v>1.0209771000000001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9" t="s">
        <v>86</v>
      </c>
      <c r="AT312" s="167" t="s">
        <v>76</v>
      </c>
      <c r="AU312" s="167" t="s">
        <v>8</v>
      </c>
      <c r="AY312" s="159" t="s">
        <v>153</v>
      </c>
      <c r="BK312" s="168">
        <f>SUM(BK313:BK344)</f>
        <v>0</v>
      </c>
    </row>
    <row r="313" s="2" customFormat="1" ht="24.15" customHeight="1">
      <c r="A313" s="37"/>
      <c r="B313" s="171"/>
      <c r="C313" s="172" t="s">
        <v>501</v>
      </c>
      <c r="D313" s="172" t="s">
        <v>156</v>
      </c>
      <c r="E313" s="173" t="s">
        <v>502</v>
      </c>
      <c r="F313" s="174" t="s">
        <v>503</v>
      </c>
      <c r="G313" s="175" t="s">
        <v>159</v>
      </c>
      <c r="H313" s="176">
        <v>26</v>
      </c>
      <c r="I313" s="177"/>
      <c r="J313" s="178">
        <f>ROUND(I313*H313,0)</f>
        <v>0</v>
      </c>
      <c r="K313" s="174" t="s">
        <v>160</v>
      </c>
      <c r="L313" s="38"/>
      <c r="M313" s="179" t="s">
        <v>1</v>
      </c>
      <c r="N313" s="180" t="s">
        <v>42</v>
      </c>
      <c r="O313" s="76"/>
      <c r="P313" s="181">
        <f>O313*H313</f>
        <v>0</v>
      </c>
      <c r="Q313" s="181">
        <v>0.024760500000000001</v>
      </c>
      <c r="R313" s="181">
        <f>Q313*H313</f>
        <v>0.64377300000000004</v>
      </c>
      <c r="S313" s="181">
        <v>0</v>
      </c>
      <c r="T313" s="18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3" t="s">
        <v>201</v>
      </c>
      <c r="AT313" s="183" t="s">
        <v>156</v>
      </c>
      <c r="AU313" s="183" t="s">
        <v>86</v>
      </c>
      <c r="AY313" s="18" t="s">
        <v>153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8" t="s">
        <v>8</v>
      </c>
      <c r="BK313" s="184">
        <f>ROUND(I313*H313,0)</f>
        <v>0</v>
      </c>
      <c r="BL313" s="18" t="s">
        <v>201</v>
      </c>
      <c r="BM313" s="183" t="s">
        <v>504</v>
      </c>
    </row>
    <row r="314" s="13" customFormat="1">
      <c r="A314" s="13"/>
      <c r="B314" s="185"/>
      <c r="C314" s="13"/>
      <c r="D314" s="186" t="s">
        <v>163</v>
      </c>
      <c r="E314" s="187" t="s">
        <v>1</v>
      </c>
      <c r="F314" s="188" t="s">
        <v>505</v>
      </c>
      <c r="G314" s="13"/>
      <c r="H314" s="189">
        <v>10.4</v>
      </c>
      <c r="I314" s="190"/>
      <c r="J314" s="13"/>
      <c r="K314" s="13"/>
      <c r="L314" s="185"/>
      <c r="M314" s="191"/>
      <c r="N314" s="192"/>
      <c r="O314" s="192"/>
      <c r="P314" s="192"/>
      <c r="Q314" s="192"/>
      <c r="R314" s="192"/>
      <c r="S314" s="192"/>
      <c r="T314" s="19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7" t="s">
        <v>163</v>
      </c>
      <c r="AU314" s="187" t="s">
        <v>86</v>
      </c>
      <c r="AV314" s="13" t="s">
        <v>86</v>
      </c>
      <c r="AW314" s="13" t="s">
        <v>33</v>
      </c>
      <c r="AX314" s="13" t="s">
        <v>77</v>
      </c>
      <c r="AY314" s="187" t="s">
        <v>153</v>
      </c>
    </row>
    <row r="315" s="13" customFormat="1">
      <c r="A315" s="13"/>
      <c r="B315" s="185"/>
      <c r="C315" s="13"/>
      <c r="D315" s="186" t="s">
        <v>163</v>
      </c>
      <c r="E315" s="187" t="s">
        <v>1</v>
      </c>
      <c r="F315" s="188" t="s">
        <v>506</v>
      </c>
      <c r="G315" s="13"/>
      <c r="H315" s="189">
        <v>15.6</v>
      </c>
      <c r="I315" s="190"/>
      <c r="J315" s="13"/>
      <c r="K315" s="13"/>
      <c r="L315" s="185"/>
      <c r="M315" s="191"/>
      <c r="N315" s="192"/>
      <c r="O315" s="192"/>
      <c r="P315" s="192"/>
      <c r="Q315" s="192"/>
      <c r="R315" s="192"/>
      <c r="S315" s="192"/>
      <c r="T315" s="19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7" t="s">
        <v>163</v>
      </c>
      <c r="AU315" s="187" t="s">
        <v>86</v>
      </c>
      <c r="AV315" s="13" t="s">
        <v>86</v>
      </c>
      <c r="AW315" s="13" t="s">
        <v>33</v>
      </c>
      <c r="AX315" s="13" t="s">
        <v>77</v>
      </c>
      <c r="AY315" s="187" t="s">
        <v>153</v>
      </c>
    </row>
    <row r="316" s="14" customFormat="1">
      <c r="A316" s="14"/>
      <c r="B316" s="194"/>
      <c r="C316" s="14"/>
      <c r="D316" s="186" t="s">
        <v>163</v>
      </c>
      <c r="E316" s="195" t="s">
        <v>1</v>
      </c>
      <c r="F316" s="196" t="s">
        <v>507</v>
      </c>
      <c r="G316" s="14"/>
      <c r="H316" s="197">
        <v>26</v>
      </c>
      <c r="I316" s="198"/>
      <c r="J316" s="14"/>
      <c r="K316" s="14"/>
      <c r="L316" s="194"/>
      <c r="M316" s="199"/>
      <c r="N316" s="200"/>
      <c r="O316" s="200"/>
      <c r="P316" s="200"/>
      <c r="Q316" s="200"/>
      <c r="R316" s="200"/>
      <c r="S316" s="200"/>
      <c r="T316" s="20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5" t="s">
        <v>163</v>
      </c>
      <c r="AU316" s="195" t="s">
        <v>86</v>
      </c>
      <c r="AV316" s="14" t="s">
        <v>154</v>
      </c>
      <c r="AW316" s="14" t="s">
        <v>33</v>
      </c>
      <c r="AX316" s="14" t="s">
        <v>8</v>
      </c>
      <c r="AY316" s="195" t="s">
        <v>153</v>
      </c>
    </row>
    <row r="317" s="2" customFormat="1" ht="24.15" customHeight="1">
      <c r="A317" s="37"/>
      <c r="B317" s="171"/>
      <c r="C317" s="172" t="s">
        <v>508</v>
      </c>
      <c r="D317" s="172" t="s">
        <v>156</v>
      </c>
      <c r="E317" s="173" t="s">
        <v>509</v>
      </c>
      <c r="F317" s="174" t="s">
        <v>510</v>
      </c>
      <c r="G317" s="175" t="s">
        <v>159</v>
      </c>
      <c r="H317" s="176">
        <v>26</v>
      </c>
      <c r="I317" s="177"/>
      <c r="J317" s="178">
        <f>ROUND(I317*H317,0)</f>
        <v>0</v>
      </c>
      <c r="K317" s="174" t="s">
        <v>160</v>
      </c>
      <c r="L317" s="38"/>
      <c r="M317" s="179" t="s">
        <v>1</v>
      </c>
      <c r="N317" s="180" t="s">
        <v>42</v>
      </c>
      <c r="O317" s="76"/>
      <c r="P317" s="181">
        <f>O317*H317</f>
        <v>0</v>
      </c>
      <c r="Q317" s="181">
        <v>0</v>
      </c>
      <c r="R317" s="181">
        <f>Q317*H317</f>
        <v>0</v>
      </c>
      <c r="S317" s="181">
        <v>0.03175</v>
      </c>
      <c r="T317" s="182">
        <f>S317*H317</f>
        <v>0.82550000000000001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3" t="s">
        <v>201</v>
      </c>
      <c r="AT317" s="183" t="s">
        <v>156</v>
      </c>
      <c r="AU317" s="183" t="s">
        <v>86</v>
      </c>
      <c r="AY317" s="18" t="s">
        <v>153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8" t="s">
        <v>8</v>
      </c>
      <c r="BK317" s="184">
        <f>ROUND(I317*H317,0)</f>
        <v>0</v>
      </c>
      <c r="BL317" s="18" t="s">
        <v>201</v>
      </c>
      <c r="BM317" s="183" t="s">
        <v>511</v>
      </c>
    </row>
    <row r="318" s="13" customFormat="1">
      <c r="A318" s="13"/>
      <c r="B318" s="185"/>
      <c r="C318" s="13"/>
      <c r="D318" s="186" t="s">
        <v>163</v>
      </c>
      <c r="E318" s="187" t="s">
        <v>1</v>
      </c>
      <c r="F318" s="188" t="s">
        <v>505</v>
      </c>
      <c r="G318" s="13"/>
      <c r="H318" s="189">
        <v>10.4</v>
      </c>
      <c r="I318" s="190"/>
      <c r="J318" s="13"/>
      <c r="K318" s="13"/>
      <c r="L318" s="185"/>
      <c r="M318" s="191"/>
      <c r="N318" s="192"/>
      <c r="O318" s="192"/>
      <c r="P318" s="192"/>
      <c r="Q318" s="192"/>
      <c r="R318" s="192"/>
      <c r="S318" s="192"/>
      <c r="T318" s="19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163</v>
      </c>
      <c r="AU318" s="187" t="s">
        <v>86</v>
      </c>
      <c r="AV318" s="13" t="s">
        <v>86</v>
      </c>
      <c r="AW318" s="13" t="s">
        <v>33</v>
      </c>
      <c r="AX318" s="13" t="s">
        <v>77</v>
      </c>
      <c r="AY318" s="187" t="s">
        <v>153</v>
      </c>
    </row>
    <row r="319" s="13" customFormat="1">
      <c r="A319" s="13"/>
      <c r="B319" s="185"/>
      <c r="C319" s="13"/>
      <c r="D319" s="186" t="s">
        <v>163</v>
      </c>
      <c r="E319" s="187" t="s">
        <v>1</v>
      </c>
      <c r="F319" s="188" t="s">
        <v>506</v>
      </c>
      <c r="G319" s="13"/>
      <c r="H319" s="189">
        <v>15.6</v>
      </c>
      <c r="I319" s="190"/>
      <c r="J319" s="13"/>
      <c r="K319" s="13"/>
      <c r="L319" s="185"/>
      <c r="M319" s="191"/>
      <c r="N319" s="192"/>
      <c r="O319" s="192"/>
      <c r="P319" s="192"/>
      <c r="Q319" s="192"/>
      <c r="R319" s="192"/>
      <c r="S319" s="192"/>
      <c r="T319" s="19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163</v>
      </c>
      <c r="AU319" s="187" t="s">
        <v>86</v>
      </c>
      <c r="AV319" s="13" t="s">
        <v>86</v>
      </c>
      <c r="AW319" s="13" t="s">
        <v>33</v>
      </c>
      <c r="AX319" s="13" t="s">
        <v>77</v>
      </c>
      <c r="AY319" s="187" t="s">
        <v>153</v>
      </c>
    </row>
    <row r="320" s="14" customFormat="1">
      <c r="A320" s="14"/>
      <c r="B320" s="194"/>
      <c r="C320" s="14"/>
      <c r="D320" s="186" t="s">
        <v>163</v>
      </c>
      <c r="E320" s="195" t="s">
        <v>1</v>
      </c>
      <c r="F320" s="196" t="s">
        <v>507</v>
      </c>
      <c r="G320" s="14"/>
      <c r="H320" s="197">
        <v>26</v>
      </c>
      <c r="I320" s="198"/>
      <c r="J320" s="14"/>
      <c r="K320" s="14"/>
      <c r="L320" s="194"/>
      <c r="M320" s="199"/>
      <c r="N320" s="200"/>
      <c r="O320" s="200"/>
      <c r="P320" s="200"/>
      <c r="Q320" s="200"/>
      <c r="R320" s="200"/>
      <c r="S320" s="200"/>
      <c r="T320" s="20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5" t="s">
        <v>163</v>
      </c>
      <c r="AU320" s="195" t="s">
        <v>86</v>
      </c>
      <c r="AV320" s="14" t="s">
        <v>154</v>
      </c>
      <c r="AW320" s="14" t="s">
        <v>33</v>
      </c>
      <c r="AX320" s="14" t="s">
        <v>8</v>
      </c>
      <c r="AY320" s="195" t="s">
        <v>153</v>
      </c>
    </row>
    <row r="321" s="2" customFormat="1" ht="24.15" customHeight="1">
      <c r="A321" s="37"/>
      <c r="B321" s="171"/>
      <c r="C321" s="172" t="s">
        <v>512</v>
      </c>
      <c r="D321" s="172" t="s">
        <v>156</v>
      </c>
      <c r="E321" s="173" t="s">
        <v>513</v>
      </c>
      <c r="F321" s="174" t="s">
        <v>514</v>
      </c>
      <c r="G321" s="175" t="s">
        <v>159</v>
      </c>
      <c r="H321" s="176">
        <v>17.134</v>
      </c>
      <c r="I321" s="177"/>
      <c r="J321" s="178">
        <f>ROUND(I321*H321,0)</f>
        <v>0</v>
      </c>
      <c r="K321" s="174" t="s">
        <v>160</v>
      </c>
      <c r="L321" s="38"/>
      <c r="M321" s="179" t="s">
        <v>1</v>
      </c>
      <c r="N321" s="180" t="s">
        <v>42</v>
      </c>
      <c r="O321" s="76"/>
      <c r="P321" s="181">
        <f>O321*H321</f>
        <v>0</v>
      </c>
      <c r="Q321" s="181">
        <v>0</v>
      </c>
      <c r="R321" s="181">
        <f>Q321*H321</f>
        <v>0</v>
      </c>
      <c r="S321" s="181">
        <v>0.01065</v>
      </c>
      <c r="T321" s="182">
        <f>S321*H321</f>
        <v>0.1824771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3" t="s">
        <v>201</v>
      </c>
      <c r="AT321" s="183" t="s">
        <v>156</v>
      </c>
      <c r="AU321" s="183" t="s">
        <v>86</v>
      </c>
      <c r="AY321" s="18" t="s">
        <v>153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8" t="s">
        <v>8</v>
      </c>
      <c r="BK321" s="184">
        <f>ROUND(I321*H321,0)</f>
        <v>0</v>
      </c>
      <c r="BL321" s="18" t="s">
        <v>201</v>
      </c>
      <c r="BM321" s="183" t="s">
        <v>515</v>
      </c>
    </row>
    <row r="322" s="13" customFormat="1">
      <c r="A322" s="13"/>
      <c r="B322" s="185"/>
      <c r="C322" s="13"/>
      <c r="D322" s="186" t="s">
        <v>163</v>
      </c>
      <c r="E322" s="187" t="s">
        <v>1</v>
      </c>
      <c r="F322" s="188" t="s">
        <v>104</v>
      </c>
      <c r="G322" s="13"/>
      <c r="H322" s="189">
        <v>17.134</v>
      </c>
      <c r="I322" s="190"/>
      <c r="J322" s="13"/>
      <c r="K322" s="13"/>
      <c r="L322" s="185"/>
      <c r="M322" s="191"/>
      <c r="N322" s="192"/>
      <c r="O322" s="192"/>
      <c r="P322" s="192"/>
      <c r="Q322" s="192"/>
      <c r="R322" s="192"/>
      <c r="S322" s="192"/>
      <c r="T322" s="19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163</v>
      </c>
      <c r="AU322" s="187" t="s">
        <v>86</v>
      </c>
      <c r="AV322" s="13" t="s">
        <v>86</v>
      </c>
      <c r="AW322" s="13" t="s">
        <v>33</v>
      </c>
      <c r="AX322" s="13" t="s">
        <v>8</v>
      </c>
      <c r="AY322" s="187" t="s">
        <v>153</v>
      </c>
    </row>
    <row r="323" s="2" customFormat="1" ht="24.15" customHeight="1">
      <c r="A323" s="37"/>
      <c r="B323" s="171"/>
      <c r="C323" s="172" t="s">
        <v>516</v>
      </c>
      <c r="D323" s="172" t="s">
        <v>156</v>
      </c>
      <c r="E323" s="173" t="s">
        <v>517</v>
      </c>
      <c r="F323" s="174" t="s">
        <v>518</v>
      </c>
      <c r="G323" s="175" t="s">
        <v>237</v>
      </c>
      <c r="H323" s="176">
        <v>1</v>
      </c>
      <c r="I323" s="177"/>
      <c r="J323" s="178">
        <f>ROUND(I323*H323,0)</f>
        <v>0</v>
      </c>
      <c r="K323" s="174" t="s">
        <v>160</v>
      </c>
      <c r="L323" s="38"/>
      <c r="M323" s="179" t="s">
        <v>1</v>
      </c>
      <c r="N323" s="180" t="s">
        <v>42</v>
      </c>
      <c r="O323" s="76"/>
      <c r="P323" s="181">
        <f>O323*H323</f>
        <v>0</v>
      </c>
      <c r="Q323" s="181">
        <v>0</v>
      </c>
      <c r="R323" s="181">
        <f>Q323*H323</f>
        <v>0</v>
      </c>
      <c r="S323" s="181">
        <v>0.0060000000000000001</v>
      </c>
      <c r="T323" s="182">
        <f>S323*H323</f>
        <v>0.0060000000000000001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3" t="s">
        <v>201</v>
      </c>
      <c r="AT323" s="183" t="s">
        <v>156</v>
      </c>
      <c r="AU323" s="183" t="s">
        <v>86</v>
      </c>
      <c r="AY323" s="18" t="s">
        <v>153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8" t="s">
        <v>8</v>
      </c>
      <c r="BK323" s="184">
        <f>ROUND(I323*H323,0)</f>
        <v>0</v>
      </c>
      <c r="BL323" s="18" t="s">
        <v>201</v>
      </c>
      <c r="BM323" s="183" t="s">
        <v>519</v>
      </c>
    </row>
    <row r="324" s="13" customFormat="1">
      <c r="A324" s="13"/>
      <c r="B324" s="185"/>
      <c r="C324" s="13"/>
      <c r="D324" s="186" t="s">
        <v>163</v>
      </c>
      <c r="E324" s="187" t="s">
        <v>1</v>
      </c>
      <c r="F324" s="188" t="s">
        <v>520</v>
      </c>
      <c r="G324" s="13"/>
      <c r="H324" s="189">
        <v>1</v>
      </c>
      <c r="I324" s="190"/>
      <c r="J324" s="13"/>
      <c r="K324" s="13"/>
      <c r="L324" s="185"/>
      <c r="M324" s="191"/>
      <c r="N324" s="192"/>
      <c r="O324" s="192"/>
      <c r="P324" s="192"/>
      <c r="Q324" s="192"/>
      <c r="R324" s="192"/>
      <c r="S324" s="192"/>
      <c r="T324" s="19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163</v>
      </c>
      <c r="AU324" s="187" t="s">
        <v>86</v>
      </c>
      <c r="AV324" s="13" t="s">
        <v>86</v>
      </c>
      <c r="AW324" s="13" t="s">
        <v>33</v>
      </c>
      <c r="AX324" s="13" t="s">
        <v>8</v>
      </c>
      <c r="AY324" s="187" t="s">
        <v>153</v>
      </c>
    </row>
    <row r="325" s="2" customFormat="1" ht="24.15" customHeight="1">
      <c r="A325" s="37"/>
      <c r="B325" s="171"/>
      <c r="C325" s="172" t="s">
        <v>521</v>
      </c>
      <c r="D325" s="172" t="s">
        <v>156</v>
      </c>
      <c r="E325" s="173" t="s">
        <v>522</v>
      </c>
      <c r="F325" s="174" t="s">
        <v>523</v>
      </c>
      <c r="G325" s="175" t="s">
        <v>237</v>
      </c>
      <c r="H325" s="176">
        <v>1</v>
      </c>
      <c r="I325" s="177"/>
      <c r="J325" s="178">
        <f>ROUND(I325*H325,0)</f>
        <v>0</v>
      </c>
      <c r="K325" s="174" t="s">
        <v>160</v>
      </c>
      <c r="L325" s="38"/>
      <c r="M325" s="179" t="s">
        <v>1</v>
      </c>
      <c r="N325" s="180" t="s">
        <v>42</v>
      </c>
      <c r="O325" s="76"/>
      <c r="P325" s="181">
        <f>O325*H325</f>
        <v>0</v>
      </c>
      <c r="Q325" s="181">
        <v>0</v>
      </c>
      <c r="R325" s="181">
        <f>Q325*H325</f>
        <v>0</v>
      </c>
      <c r="S325" s="181">
        <v>0.0070000000000000001</v>
      </c>
      <c r="T325" s="182">
        <f>S325*H325</f>
        <v>0.0070000000000000001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3" t="s">
        <v>201</v>
      </c>
      <c r="AT325" s="183" t="s">
        <v>156</v>
      </c>
      <c r="AU325" s="183" t="s">
        <v>86</v>
      </c>
      <c r="AY325" s="18" t="s">
        <v>153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8" t="s">
        <v>8</v>
      </c>
      <c r="BK325" s="184">
        <f>ROUND(I325*H325,0)</f>
        <v>0</v>
      </c>
      <c r="BL325" s="18" t="s">
        <v>201</v>
      </c>
      <c r="BM325" s="183" t="s">
        <v>524</v>
      </c>
    </row>
    <row r="326" s="13" customFormat="1">
      <c r="A326" s="13"/>
      <c r="B326" s="185"/>
      <c r="C326" s="13"/>
      <c r="D326" s="186" t="s">
        <v>163</v>
      </c>
      <c r="E326" s="187" t="s">
        <v>1</v>
      </c>
      <c r="F326" s="188" t="s">
        <v>520</v>
      </c>
      <c r="G326" s="13"/>
      <c r="H326" s="189">
        <v>1</v>
      </c>
      <c r="I326" s="190"/>
      <c r="J326" s="13"/>
      <c r="K326" s="13"/>
      <c r="L326" s="185"/>
      <c r="M326" s="191"/>
      <c r="N326" s="192"/>
      <c r="O326" s="192"/>
      <c r="P326" s="192"/>
      <c r="Q326" s="192"/>
      <c r="R326" s="192"/>
      <c r="S326" s="192"/>
      <c r="T326" s="19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7" t="s">
        <v>163</v>
      </c>
      <c r="AU326" s="187" t="s">
        <v>86</v>
      </c>
      <c r="AV326" s="13" t="s">
        <v>86</v>
      </c>
      <c r="AW326" s="13" t="s">
        <v>33</v>
      </c>
      <c r="AX326" s="13" t="s">
        <v>8</v>
      </c>
      <c r="AY326" s="187" t="s">
        <v>153</v>
      </c>
    </row>
    <row r="327" s="2" customFormat="1" ht="33" customHeight="1">
      <c r="A327" s="37"/>
      <c r="B327" s="171"/>
      <c r="C327" s="172" t="s">
        <v>525</v>
      </c>
      <c r="D327" s="172" t="s">
        <v>156</v>
      </c>
      <c r="E327" s="173" t="s">
        <v>526</v>
      </c>
      <c r="F327" s="174" t="s">
        <v>527</v>
      </c>
      <c r="G327" s="175" t="s">
        <v>237</v>
      </c>
      <c r="H327" s="176">
        <v>1</v>
      </c>
      <c r="I327" s="177"/>
      <c r="J327" s="178">
        <f>ROUND(I327*H327,0)</f>
        <v>0</v>
      </c>
      <c r="K327" s="174" t="s">
        <v>160</v>
      </c>
      <c r="L327" s="38"/>
      <c r="M327" s="179" t="s">
        <v>1</v>
      </c>
      <c r="N327" s="180" t="s">
        <v>42</v>
      </c>
      <c r="O327" s="76"/>
      <c r="P327" s="181">
        <f>O327*H327</f>
        <v>0</v>
      </c>
      <c r="Q327" s="181">
        <v>0.00027320000000000003</v>
      </c>
      <c r="R327" s="181">
        <f>Q327*H327</f>
        <v>0.00027320000000000003</v>
      </c>
      <c r="S327" s="181">
        <v>0</v>
      </c>
      <c r="T327" s="18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3" t="s">
        <v>201</v>
      </c>
      <c r="AT327" s="183" t="s">
        <v>156</v>
      </c>
      <c r="AU327" s="183" t="s">
        <v>86</v>
      </c>
      <c r="AY327" s="18" t="s">
        <v>153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8" t="s">
        <v>8</v>
      </c>
      <c r="BK327" s="184">
        <f>ROUND(I327*H327,0)</f>
        <v>0</v>
      </c>
      <c r="BL327" s="18" t="s">
        <v>201</v>
      </c>
      <c r="BM327" s="183" t="s">
        <v>528</v>
      </c>
    </row>
    <row r="328" s="13" customFormat="1">
      <c r="A328" s="13"/>
      <c r="B328" s="185"/>
      <c r="C328" s="13"/>
      <c r="D328" s="186" t="s">
        <v>163</v>
      </c>
      <c r="E328" s="187" t="s">
        <v>1</v>
      </c>
      <c r="F328" s="188" t="s">
        <v>520</v>
      </c>
      <c r="G328" s="13"/>
      <c r="H328" s="189">
        <v>1</v>
      </c>
      <c r="I328" s="190"/>
      <c r="J328" s="13"/>
      <c r="K328" s="13"/>
      <c r="L328" s="185"/>
      <c r="M328" s="191"/>
      <c r="N328" s="192"/>
      <c r="O328" s="192"/>
      <c r="P328" s="192"/>
      <c r="Q328" s="192"/>
      <c r="R328" s="192"/>
      <c r="S328" s="192"/>
      <c r="T328" s="19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7" t="s">
        <v>163</v>
      </c>
      <c r="AU328" s="187" t="s">
        <v>86</v>
      </c>
      <c r="AV328" s="13" t="s">
        <v>86</v>
      </c>
      <c r="AW328" s="13" t="s">
        <v>33</v>
      </c>
      <c r="AX328" s="13" t="s">
        <v>8</v>
      </c>
      <c r="AY328" s="187" t="s">
        <v>153</v>
      </c>
    </row>
    <row r="329" s="2" customFormat="1" ht="24.15" customHeight="1">
      <c r="A329" s="37"/>
      <c r="B329" s="171"/>
      <c r="C329" s="202" t="s">
        <v>529</v>
      </c>
      <c r="D329" s="202" t="s">
        <v>257</v>
      </c>
      <c r="E329" s="203" t="s">
        <v>530</v>
      </c>
      <c r="F329" s="204" t="s">
        <v>531</v>
      </c>
      <c r="G329" s="205" t="s">
        <v>237</v>
      </c>
      <c r="H329" s="206">
        <v>1</v>
      </c>
      <c r="I329" s="207"/>
      <c r="J329" s="208">
        <f>ROUND(I329*H329,0)</f>
        <v>0</v>
      </c>
      <c r="K329" s="204" t="s">
        <v>160</v>
      </c>
      <c r="L329" s="209"/>
      <c r="M329" s="210" t="s">
        <v>1</v>
      </c>
      <c r="N329" s="211" t="s">
        <v>42</v>
      </c>
      <c r="O329" s="76"/>
      <c r="P329" s="181">
        <f>O329*H329</f>
        <v>0</v>
      </c>
      <c r="Q329" s="181">
        <v>0.0047000000000000002</v>
      </c>
      <c r="R329" s="181">
        <f>Q329*H329</f>
        <v>0.0047000000000000002</v>
      </c>
      <c r="S329" s="181">
        <v>0</v>
      </c>
      <c r="T329" s="18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3" t="s">
        <v>260</v>
      </c>
      <c r="AT329" s="183" t="s">
        <v>257</v>
      </c>
      <c r="AU329" s="183" t="s">
        <v>86</v>
      </c>
      <c r="AY329" s="18" t="s">
        <v>153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8" t="s">
        <v>8</v>
      </c>
      <c r="BK329" s="184">
        <f>ROUND(I329*H329,0)</f>
        <v>0</v>
      </c>
      <c r="BL329" s="18" t="s">
        <v>201</v>
      </c>
      <c r="BM329" s="183" t="s">
        <v>532</v>
      </c>
    </row>
    <row r="330" s="2" customFormat="1" ht="24.15" customHeight="1">
      <c r="A330" s="37"/>
      <c r="B330" s="171"/>
      <c r="C330" s="172" t="s">
        <v>533</v>
      </c>
      <c r="D330" s="172" t="s">
        <v>156</v>
      </c>
      <c r="E330" s="173" t="s">
        <v>534</v>
      </c>
      <c r="F330" s="174" t="s">
        <v>535</v>
      </c>
      <c r="G330" s="175" t="s">
        <v>237</v>
      </c>
      <c r="H330" s="176">
        <v>1</v>
      </c>
      <c r="I330" s="177"/>
      <c r="J330" s="178">
        <f>ROUND(I330*H330,0)</f>
        <v>0</v>
      </c>
      <c r="K330" s="174" t="s">
        <v>160</v>
      </c>
      <c r="L330" s="38"/>
      <c r="M330" s="179" t="s">
        <v>1</v>
      </c>
      <c r="N330" s="180" t="s">
        <v>42</v>
      </c>
      <c r="O330" s="76"/>
      <c r="P330" s="181">
        <f>O330*H330</f>
        <v>0</v>
      </c>
      <c r="Q330" s="181">
        <v>0.00027320000000000003</v>
      </c>
      <c r="R330" s="181">
        <f>Q330*H330</f>
        <v>0.00027320000000000003</v>
      </c>
      <c r="S330" s="181">
        <v>0</v>
      </c>
      <c r="T330" s="18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3" t="s">
        <v>201</v>
      </c>
      <c r="AT330" s="183" t="s">
        <v>156</v>
      </c>
      <c r="AU330" s="183" t="s">
        <v>86</v>
      </c>
      <c r="AY330" s="18" t="s">
        <v>153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8" t="s">
        <v>8</v>
      </c>
      <c r="BK330" s="184">
        <f>ROUND(I330*H330,0)</f>
        <v>0</v>
      </c>
      <c r="BL330" s="18" t="s">
        <v>201</v>
      </c>
      <c r="BM330" s="183" t="s">
        <v>536</v>
      </c>
    </row>
    <row r="331" s="13" customFormat="1">
      <c r="A331" s="13"/>
      <c r="B331" s="185"/>
      <c r="C331" s="13"/>
      <c r="D331" s="186" t="s">
        <v>163</v>
      </c>
      <c r="E331" s="187" t="s">
        <v>1</v>
      </c>
      <c r="F331" s="188" t="s">
        <v>520</v>
      </c>
      <c r="G331" s="13"/>
      <c r="H331" s="189">
        <v>1</v>
      </c>
      <c r="I331" s="190"/>
      <c r="J331" s="13"/>
      <c r="K331" s="13"/>
      <c r="L331" s="185"/>
      <c r="M331" s="191"/>
      <c r="N331" s="192"/>
      <c r="O331" s="192"/>
      <c r="P331" s="192"/>
      <c r="Q331" s="192"/>
      <c r="R331" s="192"/>
      <c r="S331" s="192"/>
      <c r="T331" s="19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7" t="s">
        <v>163</v>
      </c>
      <c r="AU331" s="187" t="s">
        <v>86</v>
      </c>
      <c r="AV331" s="13" t="s">
        <v>86</v>
      </c>
      <c r="AW331" s="13" t="s">
        <v>33</v>
      </c>
      <c r="AX331" s="13" t="s">
        <v>8</v>
      </c>
      <c r="AY331" s="187" t="s">
        <v>153</v>
      </c>
    </row>
    <row r="332" s="2" customFormat="1" ht="24.15" customHeight="1">
      <c r="A332" s="37"/>
      <c r="B332" s="171"/>
      <c r="C332" s="202" t="s">
        <v>537</v>
      </c>
      <c r="D332" s="202" t="s">
        <v>257</v>
      </c>
      <c r="E332" s="203" t="s">
        <v>530</v>
      </c>
      <c r="F332" s="204" t="s">
        <v>531</v>
      </c>
      <c r="G332" s="205" t="s">
        <v>237</v>
      </c>
      <c r="H332" s="206">
        <v>1</v>
      </c>
      <c r="I332" s="207"/>
      <c r="J332" s="208">
        <f>ROUND(I332*H332,0)</f>
        <v>0</v>
      </c>
      <c r="K332" s="204" t="s">
        <v>160</v>
      </c>
      <c r="L332" s="209"/>
      <c r="M332" s="210" t="s">
        <v>1</v>
      </c>
      <c r="N332" s="211" t="s">
        <v>42</v>
      </c>
      <c r="O332" s="76"/>
      <c r="P332" s="181">
        <f>O332*H332</f>
        <v>0</v>
      </c>
      <c r="Q332" s="181">
        <v>0.0047000000000000002</v>
      </c>
      <c r="R332" s="181">
        <f>Q332*H332</f>
        <v>0.0047000000000000002</v>
      </c>
      <c r="S332" s="181">
        <v>0</v>
      </c>
      <c r="T332" s="18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3" t="s">
        <v>260</v>
      </c>
      <c r="AT332" s="183" t="s">
        <v>257</v>
      </c>
      <c r="AU332" s="183" t="s">
        <v>86</v>
      </c>
      <c r="AY332" s="18" t="s">
        <v>153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8" t="s">
        <v>8</v>
      </c>
      <c r="BK332" s="184">
        <f>ROUND(I332*H332,0)</f>
        <v>0</v>
      </c>
      <c r="BL332" s="18" t="s">
        <v>201</v>
      </c>
      <c r="BM332" s="183" t="s">
        <v>538</v>
      </c>
    </row>
    <row r="333" s="2" customFormat="1" ht="24.15" customHeight="1">
      <c r="A333" s="37"/>
      <c r="B333" s="171"/>
      <c r="C333" s="172" t="s">
        <v>309</v>
      </c>
      <c r="D333" s="172" t="s">
        <v>156</v>
      </c>
      <c r="E333" s="173" t="s">
        <v>539</v>
      </c>
      <c r="F333" s="174" t="s">
        <v>540</v>
      </c>
      <c r="G333" s="175" t="s">
        <v>159</v>
      </c>
      <c r="H333" s="176">
        <v>6.2480000000000002</v>
      </c>
      <c r="I333" s="177"/>
      <c r="J333" s="178">
        <f>ROUND(I333*H333,0)</f>
        <v>0</v>
      </c>
      <c r="K333" s="174" t="s">
        <v>160</v>
      </c>
      <c r="L333" s="38"/>
      <c r="M333" s="179" t="s">
        <v>1</v>
      </c>
      <c r="N333" s="180" t="s">
        <v>42</v>
      </c>
      <c r="O333" s="76"/>
      <c r="P333" s="181">
        <f>O333*H333</f>
        <v>0</v>
      </c>
      <c r="Q333" s="181">
        <v>0.020120389999999998</v>
      </c>
      <c r="R333" s="181">
        <f>Q333*H333</f>
        <v>0.12571219672</v>
      </c>
      <c r="S333" s="181">
        <v>0</v>
      </c>
      <c r="T333" s="18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3" t="s">
        <v>201</v>
      </c>
      <c r="AT333" s="183" t="s">
        <v>156</v>
      </c>
      <c r="AU333" s="183" t="s">
        <v>86</v>
      </c>
      <c r="AY333" s="18" t="s">
        <v>153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8" t="s">
        <v>8</v>
      </c>
      <c r="BK333" s="184">
        <f>ROUND(I333*H333,0)</f>
        <v>0</v>
      </c>
      <c r="BL333" s="18" t="s">
        <v>201</v>
      </c>
      <c r="BM333" s="183" t="s">
        <v>541</v>
      </c>
    </row>
    <row r="334" s="13" customFormat="1">
      <c r="A334" s="13"/>
      <c r="B334" s="185"/>
      <c r="C334" s="13"/>
      <c r="D334" s="186" t="s">
        <v>163</v>
      </c>
      <c r="E334" s="187" t="s">
        <v>1</v>
      </c>
      <c r="F334" s="188" t="s">
        <v>542</v>
      </c>
      <c r="G334" s="13"/>
      <c r="H334" s="189">
        <v>2.9199999999999999</v>
      </c>
      <c r="I334" s="190"/>
      <c r="J334" s="13"/>
      <c r="K334" s="13"/>
      <c r="L334" s="185"/>
      <c r="M334" s="191"/>
      <c r="N334" s="192"/>
      <c r="O334" s="192"/>
      <c r="P334" s="192"/>
      <c r="Q334" s="192"/>
      <c r="R334" s="192"/>
      <c r="S334" s="192"/>
      <c r="T334" s="19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163</v>
      </c>
      <c r="AU334" s="187" t="s">
        <v>86</v>
      </c>
      <c r="AV334" s="13" t="s">
        <v>86</v>
      </c>
      <c r="AW334" s="13" t="s">
        <v>33</v>
      </c>
      <c r="AX334" s="13" t="s">
        <v>77</v>
      </c>
      <c r="AY334" s="187" t="s">
        <v>153</v>
      </c>
    </row>
    <row r="335" s="13" customFormat="1">
      <c r="A335" s="13"/>
      <c r="B335" s="185"/>
      <c r="C335" s="13"/>
      <c r="D335" s="186" t="s">
        <v>163</v>
      </c>
      <c r="E335" s="187" t="s">
        <v>1</v>
      </c>
      <c r="F335" s="188" t="s">
        <v>543</v>
      </c>
      <c r="G335" s="13"/>
      <c r="H335" s="189">
        <v>3.3279999999999998</v>
      </c>
      <c r="I335" s="190"/>
      <c r="J335" s="13"/>
      <c r="K335" s="13"/>
      <c r="L335" s="185"/>
      <c r="M335" s="191"/>
      <c r="N335" s="192"/>
      <c r="O335" s="192"/>
      <c r="P335" s="192"/>
      <c r="Q335" s="192"/>
      <c r="R335" s="192"/>
      <c r="S335" s="192"/>
      <c r="T335" s="19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163</v>
      </c>
      <c r="AU335" s="187" t="s">
        <v>86</v>
      </c>
      <c r="AV335" s="13" t="s">
        <v>86</v>
      </c>
      <c r="AW335" s="13" t="s">
        <v>33</v>
      </c>
      <c r="AX335" s="13" t="s">
        <v>77</v>
      </c>
      <c r="AY335" s="187" t="s">
        <v>153</v>
      </c>
    </row>
    <row r="336" s="14" customFormat="1">
      <c r="A336" s="14"/>
      <c r="B336" s="194"/>
      <c r="C336" s="14"/>
      <c r="D336" s="186" t="s">
        <v>163</v>
      </c>
      <c r="E336" s="195" t="s">
        <v>1</v>
      </c>
      <c r="F336" s="196" t="s">
        <v>189</v>
      </c>
      <c r="G336" s="14"/>
      <c r="H336" s="197">
        <v>6.2480000000000002</v>
      </c>
      <c r="I336" s="198"/>
      <c r="J336" s="14"/>
      <c r="K336" s="14"/>
      <c r="L336" s="194"/>
      <c r="M336" s="199"/>
      <c r="N336" s="200"/>
      <c r="O336" s="200"/>
      <c r="P336" s="200"/>
      <c r="Q336" s="200"/>
      <c r="R336" s="200"/>
      <c r="S336" s="200"/>
      <c r="T336" s="20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5" t="s">
        <v>163</v>
      </c>
      <c r="AU336" s="195" t="s">
        <v>86</v>
      </c>
      <c r="AV336" s="14" t="s">
        <v>154</v>
      </c>
      <c r="AW336" s="14" t="s">
        <v>33</v>
      </c>
      <c r="AX336" s="14" t="s">
        <v>8</v>
      </c>
      <c r="AY336" s="195" t="s">
        <v>153</v>
      </c>
    </row>
    <row r="337" s="2" customFormat="1" ht="24.15" customHeight="1">
      <c r="A337" s="37"/>
      <c r="B337" s="171"/>
      <c r="C337" s="172" t="s">
        <v>544</v>
      </c>
      <c r="D337" s="172" t="s">
        <v>156</v>
      </c>
      <c r="E337" s="173" t="s">
        <v>545</v>
      </c>
      <c r="F337" s="174" t="s">
        <v>546</v>
      </c>
      <c r="G337" s="175" t="s">
        <v>237</v>
      </c>
      <c r="H337" s="176">
        <v>3</v>
      </c>
      <c r="I337" s="177"/>
      <c r="J337" s="178">
        <f>ROUND(I337*H337,0)</f>
        <v>0</v>
      </c>
      <c r="K337" s="174" t="s">
        <v>160</v>
      </c>
      <c r="L337" s="38"/>
      <c r="M337" s="179" t="s">
        <v>1</v>
      </c>
      <c r="N337" s="180" t="s">
        <v>42</v>
      </c>
      <c r="O337" s="76"/>
      <c r="P337" s="181">
        <f>O337*H337</f>
        <v>0</v>
      </c>
      <c r="Q337" s="181">
        <v>0.0305764</v>
      </c>
      <c r="R337" s="181">
        <f>Q337*H337</f>
        <v>0.091729199999999997</v>
      </c>
      <c r="S337" s="181">
        <v>0</v>
      </c>
      <c r="T337" s="18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3" t="s">
        <v>201</v>
      </c>
      <c r="AT337" s="183" t="s">
        <v>156</v>
      </c>
      <c r="AU337" s="183" t="s">
        <v>86</v>
      </c>
      <c r="AY337" s="18" t="s">
        <v>153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8" t="s">
        <v>8</v>
      </c>
      <c r="BK337" s="184">
        <f>ROUND(I337*H337,0)</f>
        <v>0</v>
      </c>
      <c r="BL337" s="18" t="s">
        <v>201</v>
      </c>
      <c r="BM337" s="183" t="s">
        <v>547</v>
      </c>
    </row>
    <row r="338" s="13" customFormat="1">
      <c r="A338" s="13"/>
      <c r="B338" s="185"/>
      <c r="C338" s="13"/>
      <c r="D338" s="186" t="s">
        <v>163</v>
      </c>
      <c r="E338" s="187" t="s">
        <v>1</v>
      </c>
      <c r="F338" s="188" t="s">
        <v>154</v>
      </c>
      <c r="G338" s="13"/>
      <c r="H338" s="189">
        <v>3</v>
      </c>
      <c r="I338" s="190"/>
      <c r="J338" s="13"/>
      <c r="K338" s="13"/>
      <c r="L338" s="185"/>
      <c r="M338" s="191"/>
      <c r="N338" s="192"/>
      <c r="O338" s="192"/>
      <c r="P338" s="192"/>
      <c r="Q338" s="192"/>
      <c r="R338" s="192"/>
      <c r="S338" s="192"/>
      <c r="T338" s="19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163</v>
      </c>
      <c r="AU338" s="187" t="s">
        <v>86</v>
      </c>
      <c r="AV338" s="13" t="s">
        <v>86</v>
      </c>
      <c r="AW338" s="13" t="s">
        <v>33</v>
      </c>
      <c r="AX338" s="13" t="s">
        <v>8</v>
      </c>
      <c r="AY338" s="187" t="s">
        <v>153</v>
      </c>
    </row>
    <row r="339" s="2" customFormat="1" ht="33" customHeight="1">
      <c r="A339" s="37"/>
      <c r="B339" s="171"/>
      <c r="C339" s="172" t="s">
        <v>548</v>
      </c>
      <c r="D339" s="172" t="s">
        <v>156</v>
      </c>
      <c r="E339" s="173" t="s">
        <v>549</v>
      </c>
      <c r="F339" s="174" t="s">
        <v>550</v>
      </c>
      <c r="G339" s="175" t="s">
        <v>159</v>
      </c>
      <c r="H339" s="176">
        <v>17.134</v>
      </c>
      <c r="I339" s="177"/>
      <c r="J339" s="178">
        <f>ROUND(I339*H339,0)</f>
        <v>0</v>
      </c>
      <c r="K339" s="174" t="s">
        <v>160</v>
      </c>
      <c r="L339" s="38"/>
      <c r="M339" s="179" t="s">
        <v>1</v>
      </c>
      <c r="N339" s="180" t="s">
        <v>42</v>
      </c>
      <c r="O339" s="76"/>
      <c r="P339" s="181">
        <f>O339*H339</f>
        <v>0</v>
      </c>
      <c r="Q339" s="181">
        <v>0.00117</v>
      </c>
      <c r="R339" s="181">
        <f>Q339*H339</f>
        <v>0.02004678</v>
      </c>
      <c r="S339" s="181">
        <v>0</v>
      </c>
      <c r="T339" s="18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3" t="s">
        <v>201</v>
      </c>
      <c r="AT339" s="183" t="s">
        <v>156</v>
      </c>
      <c r="AU339" s="183" t="s">
        <v>86</v>
      </c>
      <c r="AY339" s="18" t="s">
        <v>153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8" t="s">
        <v>8</v>
      </c>
      <c r="BK339" s="184">
        <f>ROUND(I339*H339,0)</f>
        <v>0</v>
      </c>
      <c r="BL339" s="18" t="s">
        <v>201</v>
      </c>
      <c r="BM339" s="183" t="s">
        <v>551</v>
      </c>
    </row>
    <row r="340" s="13" customFormat="1">
      <c r="A340" s="13"/>
      <c r="B340" s="185"/>
      <c r="C340" s="13"/>
      <c r="D340" s="186" t="s">
        <v>163</v>
      </c>
      <c r="E340" s="187" t="s">
        <v>1</v>
      </c>
      <c r="F340" s="188" t="s">
        <v>104</v>
      </c>
      <c r="G340" s="13"/>
      <c r="H340" s="189">
        <v>17.134</v>
      </c>
      <c r="I340" s="190"/>
      <c r="J340" s="13"/>
      <c r="K340" s="13"/>
      <c r="L340" s="185"/>
      <c r="M340" s="191"/>
      <c r="N340" s="192"/>
      <c r="O340" s="192"/>
      <c r="P340" s="192"/>
      <c r="Q340" s="192"/>
      <c r="R340" s="192"/>
      <c r="S340" s="192"/>
      <c r="T340" s="19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7" t="s">
        <v>163</v>
      </c>
      <c r="AU340" s="187" t="s">
        <v>86</v>
      </c>
      <c r="AV340" s="13" t="s">
        <v>86</v>
      </c>
      <c r="AW340" s="13" t="s">
        <v>33</v>
      </c>
      <c r="AX340" s="13" t="s">
        <v>8</v>
      </c>
      <c r="AY340" s="187" t="s">
        <v>153</v>
      </c>
    </row>
    <row r="341" s="2" customFormat="1" ht="24.15" customHeight="1">
      <c r="A341" s="37"/>
      <c r="B341" s="171"/>
      <c r="C341" s="202" t="s">
        <v>552</v>
      </c>
      <c r="D341" s="202" t="s">
        <v>257</v>
      </c>
      <c r="E341" s="203" t="s">
        <v>553</v>
      </c>
      <c r="F341" s="204" t="s">
        <v>554</v>
      </c>
      <c r="G341" s="205" t="s">
        <v>159</v>
      </c>
      <c r="H341" s="206">
        <v>17.991</v>
      </c>
      <c r="I341" s="207"/>
      <c r="J341" s="208">
        <f>ROUND(I341*H341,0)</f>
        <v>0</v>
      </c>
      <c r="K341" s="204" t="s">
        <v>160</v>
      </c>
      <c r="L341" s="209"/>
      <c r="M341" s="210" t="s">
        <v>1</v>
      </c>
      <c r="N341" s="211" t="s">
        <v>42</v>
      </c>
      <c r="O341" s="76"/>
      <c r="P341" s="181">
        <f>O341*H341</f>
        <v>0</v>
      </c>
      <c r="Q341" s="181">
        <v>0.0040000000000000001</v>
      </c>
      <c r="R341" s="181">
        <f>Q341*H341</f>
        <v>0.071964</v>
      </c>
      <c r="S341" s="181">
        <v>0</v>
      </c>
      <c r="T341" s="18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3" t="s">
        <v>260</v>
      </c>
      <c r="AT341" s="183" t="s">
        <v>257</v>
      </c>
      <c r="AU341" s="183" t="s">
        <v>86</v>
      </c>
      <c r="AY341" s="18" t="s">
        <v>153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8" t="s">
        <v>8</v>
      </c>
      <c r="BK341" s="184">
        <f>ROUND(I341*H341,0)</f>
        <v>0</v>
      </c>
      <c r="BL341" s="18" t="s">
        <v>201</v>
      </c>
      <c r="BM341" s="183" t="s">
        <v>555</v>
      </c>
    </row>
    <row r="342" s="13" customFormat="1">
      <c r="A342" s="13"/>
      <c r="B342" s="185"/>
      <c r="C342" s="13"/>
      <c r="D342" s="186" t="s">
        <v>163</v>
      </c>
      <c r="E342" s="187" t="s">
        <v>1</v>
      </c>
      <c r="F342" s="188" t="s">
        <v>556</v>
      </c>
      <c r="G342" s="13"/>
      <c r="H342" s="189">
        <v>17.991</v>
      </c>
      <c r="I342" s="190"/>
      <c r="J342" s="13"/>
      <c r="K342" s="13"/>
      <c r="L342" s="185"/>
      <c r="M342" s="191"/>
      <c r="N342" s="192"/>
      <c r="O342" s="192"/>
      <c r="P342" s="192"/>
      <c r="Q342" s="192"/>
      <c r="R342" s="192"/>
      <c r="S342" s="192"/>
      <c r="T342" s="19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7" t="s">
        <v>163</v>
      </c>
      <c r="AU342" s="187" t="s">
        <v>86</v>
      </c>
      <c r="AV342" s="13" t="s">
        <v>86</v>
      </c>
      <c r="AW342" s="13" t="s">
        <v>33</v>
      </c>
      <c r="AX342" s="13" t="s">
        <v>8</v>
      </c>
      <c r="AY342" s="187" t="s">
        <v>153</v>
      </c>
    </row>
    <row r="343" s="2" customFormat="1" ht="24.15" customHeight="1">
      <c r="A343" s="37"/>
      <c r="B343" s="171"/>
      <c r="C343" s="172" t="s">
        <v>557</v>
      </c>
      <c r="D343" s="172" t="s">
        <v>156</v>
      </c>
      <c r="E343" s="173" t="s">
        <v>558</v>
      </c>
      <c r="F343" s="174" t="s">
        <v>559</v>
      </c>
      <c r="G343" s="175" t="s">
        <v>206</v>
      </c>
      <c r="H343" s="176">
        <v>0.96299999999999997</v>
      </c>
      <c r="I343" s="177"/>
      <c r="J343" s="178">
        <f>ROUND(I343*H343,0)</f>
        <v>0</v>
      </c>
      <c r="K343" s="174" t="s">
        <v>160</v>
      </c>
      <c r="L343" s="38"/>
      <c r="M343" s="179" t="s">
        <v>1</v>
      </c>
      <c r="N343" s="180" t="s">
        <v>42</v>
      </c>
      <c r="O343" s="76"/>
      <c r="P343" s="181">
        <f>O343*H343</f>
        <v>0</v>
      </c>
      <c r="Q343" s="181">
        <v>0</v>
      </c>
      <c r="R343" s="181">
        <f>Q343*H343</f>
        <v>0</v>
      </c>
      <c r="S343" s="181">
        <v>0</v>
      </c>
      <c r="T343" s="18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3" t="s">
        <v>201</v>
      </c>
      <c r="AT343" s="183" t="s">
        <v>156</v>
      </c>
      <c r="AU343" s="183" t="s">
        <v>86</v>
      </c>
      <c r="AY343" s="18" t="s">
        <v>153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8</v>
      </c>
      <c r="BK343" s="184">
        <f>ROUND(I343*H343,0)</f>
        <v>0</v>
      </c>
      <c r="BL343" s="18" t="s">
        <v>201</v>
      </c>
      <c r="BM343" s="183" t="s">
        <v>560</v>
      </c>
    </row>
    <row r="344" s="2" customFormat="1" ht="24.15" customHeight="1">
      <c r="A344" s="37"/>
      <c r="B344" s="171"/>
      <c r="C344" s="172" t="s">
        <v>561</v>
      </c>
      <c r="D344" s="172" t="s">
        <v>156</v>
      </c>
      <c r="E344" s="173" t="s">
        <v>562</v>
      </c>
      <c r="F344" s="174" t="s">
        <v>563</v>
      </c>
      <c r="G344" s="175" t="s">
        <v>206</v>
      </c>
      <c r="H344" s="176">
        <v>0.96299999999999997</v>
      </c>
      <c r="I344" s="177"/>
      <c r="J344" s="178">
        <f>ROUND(I344*H344,0)</f>
        <v>0</v>
      </c>
      <c r="K344" s="174" t="s">
        <v>160</v>
      </c>
      <c r="L344" s="38"/>
      <c r="M344" s="179" t="s">
        <v>1</v>
      </c>
      <c r="N344" s="180" t="s">
        <v>42</v>
      </c>
      <c r="O344" s="76"/>
      <c r="P344" s="181">
        <f>O344*H344</f>
        <v>0</v>
      </c>
      <c r="Q344" s="181">
        <v>0</v>
      </c>
      <c r="R344" s="181">
        <f>Q344*H344</f>
        <v>0</v>
      </c>
      <c r="S344" s="181">
        <v>0</v>
      </c>
      <c r="T344" s="18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3" t="s">
        <v>201</v>
      </c>
      <c r="AT344" s="183" t="s">
        <v>156</v>
      </c>
      <c r="AU344" s="183" t="s">
        <v>86</v>
      </c>
      <c r="AY344" s="18" t="s">
        <v>153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8" t="s">
        <v>8</v>
      </c>
      <c r="BK344" s="184">
        <f>ROUND(I344*H344,0)</f>
        <v>0</v>
      </c>
      <c r="BL344" s="18" t="s">
        <v>201</v>
      </c>
      <c r="BM344" s="183" t="s">
        <v>564</v>
      </c>
    </row>
    <row r="345" s="12" customFormat="1" ht="22.8" customHeight="1">
      <c r="A345" s="12"/>
      <c r="B345" s="158"/>
      <c r="C345" s="12"/>
      <c r="D345" s="159" t="s">
        <v>76</v>
      </c>
      <c r="E345" s="169" t="s">
        <v>565</v>
      </c>
      <c r="F345" s="169" t="s">
        <v>566</v>
      </c>
      <c r="G345" s="12"/>
      <c r="H345" s="12"/>
      <c r="I345" s="161"/>
      <c r="J345" s="170">
        <f>BK345</f>
        <v>0</v>
      </c>
      <c r="K345" s="12"/>
      <c r="L345" s="158"/>
      <c r="M345" s="163"/>
      <c r="N345" s="164"/>
      <c r="O345" s="164"/>
      <c r="P345" s="165">
        <f>SUM(P346:P396)</f>
        <v>0</v>
      </c>
      <c r="Q345" s="164"/>
      <c r="R345" s="165">
        <f>SUM(R346:R396)</f>
        <v>0.40911406250000004</v>
      </c>
      <c r="S345" s="164"/>
      <c r="T345" s="166">
        <f>SUM(T346:T396)</f>
        <v>0.29709360000000001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59" t="s">
        <v>86</v>
      </c>
      <c r="AT345" s="167" t="s">
        <v>76</v>
      </c>
      <c r="AU345" s="167" t="s">
        <v>8</v>
      </c>
      <c r="AY345" s="159" t="s">
        <v>153</v>
      </c>
      <c r="BK345" s="168">
        <f>SUM(BK346:BK396)</f>
        <v>0</v>
      </c>
    </row>
    <row r="346" s="2" customFormat="1" ht="16.5" customHeight="1">
      <c r="A346" s="37"/>
      <c r="B346" s="171"/>
      <c r="C346" s="172" t="s">
        <v>567</v>
      </c>
      <c r="D346" s="172" t="s">
        <v>156</v>
      </c>
      <c r="E346" s="173" t="s">
        <v>568</v>
      </c>
      <c r="F346" s="174" t="s">
        <v>569</v>
      </c>
      <c r="G346" s="175" t="s">
        <v>159</v>
      </c>
      <c r="H346" s="176">
        <v>10.448</v>
      </c>
      <c r="I346" s="177"/>
      <c r="J346" s="178">
        <f>ROUND(I346*H346,0)</f>
        <v>0</v>
      </c>
      <c r="K346" s="174" t="s">
        <v>160</v>
      </c>
      <c r="L346" s="38"/>
      <c r="M346" s="179" t="s">
        <v>1</v>
      </c>
      <c r="N346" s="180" t="s">
        <v>42</v>
      </c>
      <c r="O346" s="76"/>
      <c r="P346" s="181">
        <f>O346*H346</f>
        <v>0</v>
      </c>
      <c r="Q346" s="181">
        <v>0</v>
      </c>
      <c r="R346" s="181">
        <f>Q346*H346</f>
        <v>0</v>
      </c>
      <c r="S346" s="181">
        <v>0.01695</v>
      </c>
      <c r="T346" s="182">
        <f>S346*H346</f>
        <v>0.17709360000000002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3" t="s">
        <v>201</v>
      </c>
      <c r="AT346" s="183" t="s">
        <v>156</v>
      </c>
      <c r="AU346" s="183" t="s">
        <v>86</v>
      </c>
      <c r="AY346" s="18" t="s">
        <v>153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8" t="s">
        <v>8</v>
      </c>
      <c r="BK346" s="184">
        <f>ROUND(I346*H346,0)</f>
        <v>0</v>
      </c>
      <c r="BL346" s="18" t="s">
        <v>201</v>
      </c>
      <c r="BM346" s="183" t="s">
        <v>570</v>
      </c>
    </row>
    <row r="347" s="13" customFormat="1">
      <c r="A347" s="13"/>
      <c r="B347" s="185"/>
      <c r="C347" s="13"/>
      <c r="D347" s="186" t="s">
        <v>163</v>
      </c>
      <c r="E347" s="187" t="s">
        <v>1</v>
      </c>
      <c r="F347" s="188" t="s">
        <v>571</v>
      </c>
      <c r="G347" s="13"/>
      <c r="H347" s="189">
        <v>4.3200000000000003</v>
      </c>
      <c r="I347" s="190"/>
      <c r="J347" s="13"/>
      <c r="K347" s="13"/>
      <c r="L347" s="185"/>
      <c r="M347" s="191"/>
      <c r="N347" s="192"/>
      <c r="O347" s="192"/>
      <c r="P347" s="192"/>
      <c r="Q347" s="192"/>
      <c r="R347" s="192"/>
      <c r="S347" s="192"/>
      <c r="T347" s="19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163</v>
      </c>
      <c r="AU347" s="187" t="s">
        <v>86</v>
      </c>
      <c r="AV347" s="13" t="s">
        <v>86</v>
      </c>
      <c r="AW347" s="13" t="s">
        <v>33</v>
      </c>
      <c r="AX347" s="13" t="s">
        <v>77</v>
      </c>
      <c r="AY347" s="187" t="s">
        <v>153</v>
      </c>
    </row>
    <row r="348" s="13" customFormat="1">
      <c r="A348" s="13"/>
      <c r="B348" s="185"/>
      <c r="C348" s="13"/>
      <c r="D348" s="186" t="s">
        <v>163</v>
      </c>
      <c r="E348" s="187" t="s">
        <v>1</v>
      </c>
      <c r="F348" s="188" t="s">
        <v>572</v>
      </c>
      <c r="G348" s="13"/>
      <c r="H348" s="189">
        <v>6.1280000000000001</v>
      </c>
      <c r="I348" s="190"/>
      <c r="J348" s="13"/>
      <c r="K348" s="13"/>
      <c r="L348" s="185"/>
      <c r="M348" s="191"/>
      <c r="N348" s="192"/>
      <c r="O348" s="192"/>
      <c r="P348" s="192"/>
      <c r="Q348" s="192"/>
      <c r="R348" s="192"/>
      <c r="S348" s="192"/>
      <c r="T348" s="19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163</v>
      </c>
      <c r="AU348" s="187" t="s">
        <v>86</v>
      </c>
      <c r="AV348" s="13" t="s">
        <v>86</v>
      </c>
      <c r="AW348" s="13" t="s">
        <v>33</v>
      </c>
      <c r="AX348" s="13" t="s">
        <v>77</v>
      </c>
      <c r="AY348" s="187" t="s">
        <v>153</v>
      </c>
    </row>
    <row r="349" s="14" customFormat="1">
      <c r="A349" s="14"/>
      <c r="B349" s="194"/>
      <c r="C349" s="14"/>
      <c r="D349" s="186" t="s">
        <v>163</v>
      </c>
      <c r="E349" s="195" t="s">
        <v>1</v>
      </c>
      <c r="F349" s="196" t="s">
        <v>189</v>
      </c>
      <c r="G349" s="14"/>
      <c r="H349" s="197">
        <v>10.448</v>
      </c>
      <c r="I349" s="198"/>
      <c r="J349" s="14"/>
      <c r="K349" s="14"/>
      <c r="L349" s="194"/>
      <c r="M349" s="199"/>
      <c r="N349" s="200"/>
      <c r="O349" s="200"/>
      <c r="P349" s="200"/>
      <c r="Q349" s="200"/>
      <c r="R349" s="200"/>
      <c r="S349" s="200"/>
      <c r="T349" s="20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5" t="s">
        <v>163</v>
      </c>
      <c r="AU349" s="195" t="s">
        <v>86</v>
      </c>
      <c r="AV349" s="14" t="s">
        <v>154</v>
      </c>
      <c r="AW349" s="14" t="s">
        <v>33</v>
      </c>
      <c r="AX349" s="14" t="s">
        <v>8</v>
      </c>
      <c r="AY349" s="195" t="s">
        <v>153</v>
      </c>
    </row>
    <row r="350" s="2" customFormat="1" ht="24.15" customHeight="1">
      <c r="A350" s="37"/>
      <c r="B350" s="171"/>
      <c r="C350" s="172" t="s">
        <v>573</v>
      </c>
      <c r="D350" s="172" t="s">
        <v>156</v>
      </c>
      <c r="E350" s="173" t="s">
        <v>574</v>
      </c>
      <c r="F350" s="174" t="s">
        <v>575</v>
      </c>
      <c r="G350" s="175" t="s">
        <v>237</v>
      </c>
      <c r="H350" s="176">
        <v>4</v>
      </c>
      <c r="I350" s="177"/>
      <c r="J350" s="178">
        <f>ROUND(I350*H350,0)</f>
        <v>0</v>
      </c>
      <c r="K350" s="174" t="s">
        <v>160</v>
      </c>
      <c r="L350" s="38"/>
      <c r="M350" s="179" t="s">
        <v>1</v>
      </c>
      <c r="N350" s="180" t="s">
        <v>42</v>
      </c>
      <c r="O350" s="76"/>
      <c r="P350" s="181">
        <f>O350*H350</f>
        <v>0</v>
      </c>
      <c r="Q350" s="181">
        <v>0</v>
      </c>
      <c r="R350" s="181">
        <f>Q350*H350</f>
        <v>0</v>
      </c>
      <c r="S350" s="181">
        <v>0</v>
      </c>
      <c r="T350" s="18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3" t="s">
        <v>201</v>
      </c>
      <c r="AT350" s="183" t="s">
        <v>156</v>
      </c>
      <c r="AU350" s="183" t="s">
        <v>86</v>
      </c>
      <c r="AY350" s="18" t="s">
        <v>153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8" t="s">
        <v>8</v>
      </c>
      <c r="BK350" s="184">
        <f>ROUND(I350*H350,0)</f>
        <v>0</v>
      </c>
      <c r="BL350" s="18" t="s">
        <v>201</v>
      </c>
      <c r="BM350" s="183" t="s">
        <v>576</v>
      </c>
    </row>
    <row r="351" s="13" customFormat="1">
      <c r="A351" s="13"/>
      <c r="B351" s="185"/>
      <c r="C351" s="13"/>
      <c r="D351" s="186" t="s">
        <v>163</v>
      </c>
      <c r="E351" s="187" t="s">
        <v>1</v>
      </c>
      <c r="F351" s="188" t="s">
        <v>577</v>
      </c>
      <c r="G351" s="13"/>
      <c r="H351" s="189">
        <v>1</v>
      </c>
      <c r="I351" s="190"/>
      <c r="J351" s="13"/>
      <c r="K351" s="13"/>
      <c r="L351" s="185"/>
      <c r="M351" s="191"/>
      <c r="N351" s="192"/>
      <c r="O351" s="192"/>
      <c r="P351" s="192"/>
      <c r="Q351" s="192"/>
      <c r="R351" s="192"/>
      <c r="S351" s="192"/>
      <c r="T351" s="19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7" t="s">
        <v>163</v>
      </c>
      <c r="AU351" s="187" t="s">
        <v>86</v>
      </c>
      <c r="AV351" s="13" t="s">
        <v>86</v>
      </c>
      <c r="AW351" s="13" t="s">
        <v>33</v>
      </c>
      <c r="AX351" s="13" t="s">
        <v>77</v>
      </c>
      <c r="AY351" s="187" t="s">
        <v>153</v>
      </c>
    </row>
    <row r="352" s="13" customFormat="1">
      <c r="A352" s="13"/>
      <c r="B352" s="185"/>
      <c r="C352" s="13"/>
      <c r="D352" s="186" t="s">
        <v>163</v>
      </c>
      <c r="E352" s="187" t="s">
        <v>1</v>
      </c>
      <c r="F352" s="188" t="s">
        <v>578</v>
      </c>
      <c r="G352" s="13"/>
      <c r="H352" s="189">
        <v>1</v>
      </c>
      <c r="I352" s="190"/>
      <c r="J352" s="13"/>
      <c r="K352" s="13"/>
      <c r="L352" s="185"/>
      <c r="M352" s="191"/>
      <c r="N352" s="192"/>
      <c r="O352" s="192"/>
      <c r="P352" s="192"/>
      <c r="Q352" s="192"/>
      <c r="R352" s="192"/>
      <c r="S352" s="192"/>
      <c r="T352" s="19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7" t="s">
        <v>163</v>
      </c>
      <c r="AU352" s="187" t="s">
        <v>86</v>
      </c>
      <c r="AV352" s="13" t="s">
        <v>86</v>
      </c>
      <c r="AW352" s="13" t="s">
        <v>33</v>
      </c>
      <c r="AX352" s="13" t="s">
        <v>77</v>
      </c>
      <c r="AY352" s="187" t="s">
        <v>153</v>
      </c>
    </row>
    <row r="353" s="13" customFormat="1">
      <c r="A353" s="13"/>
      <c r="B353" s="185"/>
      <c r="C353" s="13"/>
      <c r="D353" s="186" t="s">
        <v>163</v>
      </c>
      <c r="E353" s="187" t="s">
        <v>1</v>
      </c>
      <c r="F353" s="188" t="s">
        <v>579</v>
      </c>
      <c r="G353" s="13"/>
      <c r="H353" s="189">
        <v>1</v>
      </c>
      <c r="I353" s="190"/>
      <c r="J353" s="13"/>
      <c r="K353" s="13"/>
      <c r="L353" s="185"/>
      <c r="M353" s="191"/>
      <c r="N353" s="192"/>
      <c r="O353" s="192"/>
      <c r="P353" s="192"/>
      <c r="Q353" s="192"/>
      <c r="R353" s="192"/>
      <c r="S353" s="192"/>
      <c r="T353" s="19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163</v>
      </c>
      <c r="AU353" s="187" t="s">
        <v>86</v>
      </c>
      <c r="AV353" s="13" t="s">
        <v>86</v>
      </c>
      <c r="AW353" s="13" t="s">
        <v>33</v>
      </c>
      <c r="AX353" s="13" t="s">
        <v>77</v>
      </c>
      <c r="AY353" s="187" t="s">
        <v>153</v>
      </c>
    </row>
    <row r="354" s="13" customFormat="1">
      <c r="A354" s="13"/>
      <c r="B354" s="185"/>
      <c r="C354" s="13"/>
      <c r="D354" s="186" t="s">
        <v>163</v>
      </c>
      <c r="E354" s="187" t="s">
        <v>1</v>
      </c>
      <c r="F354" s="188" t="s">
        <v>580</v>
      </c>
      <c r="G354" s="13"/>
      <c r="H354" s="189">
        <v>1</v>
      </c>
      <c r="I354" s="190"/>
      <c r="J354" s="13"/>
      <c r="K354" s="13"/>
      <c r="L354" s="185"/>
      <c r="M354" s="191"/>
      <c r="N354" s="192"/>
      <c r="O354" s="192"/>
      <c r="P354" s="192"/>
      <c r="Q354" s="192"/>
      <c r="R354" s="192"/>
      <c r="S354" s="192"/>
      <c r="T354" s="19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7" t="s">
        <v>163</v>
      </c>
      <c r="AU354" s="187" t="s">
        <v>86</v>
      </c>
      <c r="AV354" s="13" t="s">
        <v>86</v>
      </c>
      <c r="AW354" s="13" t="s">
        <v>33</v>
      </c>
      <c r="AX354" s="13" t="s">
        <v>77</v>
      </c>
      <c r="AY354" s="187" t="s">
        <v>153</v>
      </c>
    </row>
    <row r="355" s="14" customFormat="1">
      <c r="A355" s="14"/>
      <c r="B355" s="194"/>
      <c r="C355" s="14"/>
      <c r="D355" s="186" t="s">
        <v>163</v>
      </c>
      <c r="E355" s="195" t="s">
        <v>1</v>
      </c>
      <c r="F355" s="196" t="s">
        <v>189</v>
      </c>
      <c r="G355" s="14"/>
      <c r="H355" s="197">
        <v>4</v>
      </c>
      <c r="I355" s="198"/>
      <c r="J355" s="14"/>
      <c r="K355" s="14"/>
      <c r="L355" s="194"/>
      <c r="M355" s="199"/>
      <c r="N355" s="200"/>
      <c r="O355" s="200"/>
      <c r="P355" s="200"/>
      <c r="Q355" s="200"/>
      <c r="R355" s="200"/>
      <c r="S355" s="200"/>
      <c r="T355" s="20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5" t="s">
        <v>163</v>
      </c>
      <c r="AU355" s="195" t="s">
        <v>86</v>
      </c>
      <c r="AV355" s="14" t="s">
        <v>154</v>
      </c>
      <c r="AW355" s="14" t="s">
        <v>33</v>
      </c>
      <c r="AX355" s="14" t="s">
        <v>8</v>
      </c>
      <c r="AY355" s="195" t="s">
        <v>153</v>
      </c>
    </row>
    <row r="356" s="2" customFormat="1" ht="24.15" customHeight="1">
      <c r="A356" s="37"/>
      <c r="B356" s="171"/>
      <c r="C356" s="202" t="s">
        <v>581</v>
      </c>
      <c r="D356" s="202" t="s">
        <v>257</v>
      </c>
      <c r="E356" s="203" t="s">
        <v>582</v>
      </c>
      <c r="F356" s="204" t="s">
        <v>583</v>
      </c>
      <c r="G356" s="205" t="s">
        <v>237</v>
      </c>
      <c r="H356" s="206">
        <v>4</v>
      </c>
      <c r="I356" s="207"/>
      <c r="J356" s="208">
        <f>ROUND(I356*H356,0)</f>
        <v>0</v>
      </c>
      <c r="K356" s="204" t="s">
        <v>160</v>
      </c>
      <c r="L356" s="209"/>
      <c r="M356" s="210" t="s">
        <v>1</v>
      </c>
      <c r="N356" s="211" t="s">
        <v>42</v>
      </c>
      <c r="O356" s="76"/>
      <c r="P356" s="181">
        <f>O356*H356</f>
        <v>0</v>
      </c>
      <c r="Q356" s="181">
        <v>0.014500000000000001</v>
      </c>
      <c r="R356" s="181">
        <f>Q356*H356</f>
        <v>0.058000000000000003</v>
      </c>
      <c r="S356" s="181">
        <v>0</v>
      </c>
      <c r="T356" s="18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3" t="s">
        <v>260</v>
      </c>
      <c r="AT356" s="183" t="s">
        <v>257</v>
      </c>
      <c r="AU356" s="183" t="s">
        <v>86</v>
      </c>
      <c r="AY356" s="18" t="s">
        <v>153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8" t="s">
        <v>8</v>
      </c>
      <c r="BK356" s="184">
        <f>ROUND(I356*H356,0)</f>
        <v>0</v>
      </c>
      <c r="BL356" s="18" t="s">
        <v>201</v>
      </c>
      <c r="BM356" s="183" t="s">
        <v>584</v>
      </c>
    </row>
    <row r="357" s="13" customFormat="1">
      <c r="A357" s="13"/>
      <c r="B357" s="185"/>
      <c r="C357" s="13"/>
      <c r="D357" s="186" t="s">
        <v>163</v>
      </c>
      <c r="E357" s="187" t="s">
        <v>1</v>
      </c>
      <c r="F357" s="188" t="s">
        <v>577</v>
      </c>
      <c r="G357" s="13"/>
      <c r="H357" s="189">
        <v>1</v>
      </c>
      <c r="I357" s="190"/>
      <c r="J357" s="13"/>
      <c r="K357" s="13"/>
      <c r="L357" s="185"/>
      <c r="M357" s="191"/>
      <c r="N357" s="192"/>
      <c r="O357" s="192"/>
      <c r="P357" s="192"/>
      <c r="Q357" s="192"/>
      <c r="R357" s="192"/>
      <c r="S357" s="192"/>
      <c r="T357" s="19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7" t="s">
        <v>163</v>
      </c>
      <c r="AU357" s="187" t="s">
        <v>86</v>
      </c>
      <c r="AV357" s="13" t="s">
        <v>86</v>
      </c>
      <c r="AW357" s="13" t="s">
        <v>33</v>
      </c>
      <c r="AX357" s="13" t="s">
        <v>77</v>
      </c>
      <c r="AY357" s="187" t="s">
        <v>153</v>
      </c>
    </row>
    <row r="358" s="13" customFormat="1">
      <c r="A358" s="13"/>
      <c r="B358" s="185"/>
      <c r="C358" s="13"/>
      <c r="D358" s="186" t="s">
        <v>163</v>
      </c>
      <c r="E358" s="187" t="s">
        <v>1</v>
      </c>
      <c r="F358" s="188" t="s">
        <v>578</v>
      </c>
      <c r="G358" s="13"/>
      <c r="H358" s="189">
        <v>1</v>
      </c>
      <c r="I358" s="190"/>
      <c r="J358" s="13"/>
      <c r="K358" s="13"/>
      <c r="L358" s="185"/>
      <c r="M358" s="191"/>
      <c r="N358" s="192"/>
      <c r="O358" s="192"/>
      <c r="P358" s="192"/>
      <c r="Q358" s="192"/>
      <c r="R358" s="192"/>
      <c r="S358" s="192"/>
      <c r="T358" s="19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163</v>
      </c>
      <c r="AU358" s="187" t="s">
        <v>86</v>
      </c>
      <c r="AV358" s="13" t="s">
        <v>86</v>
      </c>
      <c r="AW358" s="13" t="s">
        <v>33</v>
      </c>
      <c r="AX358" s="13" t="s">
        <v>77</v>
      </c>
      <c r="AY358" s="187" t="s">
        <v>153</v>
      </c>
    </row>
    <row r="359" s="13" customFormat="1">
      <c r="A359" s="13"/>
      <c r="B359" s="185"/>
      <c r="C359" s="13"/>
      <c r="D359" s="186" t="s">
        <v>163</v>
      </c>
      <c r="E359" s="187" t="s">
        <v>1</v>
      </c>
      <c r="F359" s="188" t="s">
        <v>579</v>
      </c>
      <c r="G359" s="13"/>
      <c r="H359" s="189">
        <v>1</v>
      </c>
      <c r="I359" s="190"/>
      <c r="J359" s="13"/>
      <c r="K359" s="13"/>
      <c r="L359" s="185"/>
      <c r="M359" s="191"/>
      <c r="N359" s="192"/>
      <c r="O359" s="192"/>
      <c r="P359" s="192"/>
      <c r="Q359" s="192"/>
      <c r="R359" s="192"/>
      <c r="S359" s="192"/>
      <c r="T359" s="19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7" t="s">
        <v>163</v>
      </c>
      <c r="AU359" s="187" t="s">
        <v>86</v>
      </c>
      <c r="AV359" s="13" t="s">
        <v>86</v>
      </c>
      <c r="AW359" s="13" t="s">
        <v>33</v>
      </c>
      <c r="AX359" s="13" t="s">
        <v>77</v>
      </c>
      <c r="AY359" s="187" t="s">
        <v>153</v>
      </c>
    </row>
    <row r="360" s="13" customFormat="1">
      <c r="A360" s="13"/>
      <c r="B360" s="185"/>
      <c r="C360" s="13"/>
      <c r="D360" s="186" t="s">
        <v>163</v>
      </c>
      <c r="E360" s="187" t="s">
        <v>1</v>
      </c>
      <c r="F360" s="188" t="s">
        <v>580</v>
      </c>
      <c r="G360" s="13"/>
      <c r="H360" s="189">
        <v>1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163</v>
      </c>
      <c r="AU360" s="187" t="s">
        <v>86</v>
      </c>
      <c r="AV360" s="13" t="s">
        <v>86</v>
      </c>
      <c r="AW360" s="13" t="s">
        <v>33</v>
      </c>
      <c r="AX360" s="13" t="s">
        <v>77</v>
      </c>
      <c r="AY360" s="187" t="s">
        <v>153</v>
      </c>
    </row>
    <row r="361" s="14" customFormat="1">
      <c r="A361" s="14"/>
      <c r="B361" s="194"/>
      <c r="C361" s="14"/>
      <c r="D361" s="186" t="s">
        <v>163</v>
      </c>
      <c r="E361" s="195" t="s">
        <v>1</v>
      </c>
      <c r="F361" s="196" t="s">
        <v>189</v>
      </c>
      <c r="G361" s="14"/>
      <c r="H361" s="197">
        <v>4</v>
      </c>
      <c r="I361" s="198"/>
      <c r="J361" s="14"/>
      <c r="K361" s="14"/>
      <c r="L361" s="194"/>
      <c r="M361" s="199"/>
      <c r="N361" s="200"/>
      <c r="O361" s="200"/>
      <c r="P361" s="200"/>
      <c r="Q361" s="200"/>
      <c r="R361" s="200"/>
      <c r="S361" s="200"/>
      <c r="T361" s="20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5" t="s">
        <v>163</v>
      </c>
      <c r="AU361" s="195" t="s">
        <v>86</v>
      </c>
      <c r="AV361" s="14" t="s">
        <v>154</v>
      </c>
      <c r="AW361" s="14" t="s">
        <v>33</v>
      </c>
      <c r="AX361" s="14" t="s">
        <v>8</v>
      </c>
      <c r="AY361" s="195" t="s">
        <v>153</v>
      </c>
    </row>
    <row r="362" s="2" customFormat="1" ht="24.15" customHeight="1">
      <c r="A362" s="37"/>
      <c r="B362" s="171"/>
      <c r="C362" s="172" t="s">
        <v>585</v>
      </c>
      <c r="D362" s="172" t="s">
        <v>156</v>
      </c>
      <c r="E362" s="173" t="s">
        <v>586</v>
      </c>
      <c r="F362" s="174" t="s">
        <v>587</v>
      </c>
      <c r="G362" s="175" t="s">
        <v>237</v>
      </c>
      <c r="H362" s="176">
        <v>1</v>
      </c>
      <c r="I362" s="177"/>
      <c r="J362" s="178">
        <f>ROUND(I362*H362,0)</f>
        <v>0</v>
      </c>
      <c r="K362" s="174" t="s">
        <v>160</v>
      </c>
      <c r="L362" s="38"/>
      <c r="M362" s="179" t="s">
        <v>1</v>
      </c>
      <c r="N362" s="180" t="s">
        <v>42</v>
      </c>
      <c r="O362" s="76"/>
      <c r="P362" s="181">
        <f>O362*H362</f>
        <v>0</v>
      </c>
      <c r="Q362" s="181">
        <v>0</v>
      </c>
      <c r="R362" s="181">
        <f>Q362*H362</f>
        <v>0</v>
      </c>
      <c r="S362" s="181">
        <v>0</v>
      </c>
      <c r="T362" s="18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3" t="s">
        <v>201</v>
      </c>
      <c r="AT362" s="183" t="s">
        <v>156</v>
      </c>
      <c r="AU362" s="183" t="s">
        <v>86</v>
      </c>
      <c r="AY362" s="18" t="s">
        <v>153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8" t="s">
        <v>8</v>
      </c>
      <c r="BK362" s="184">
        <f>ROUND(I362*H362,0)</f>
        <v>0</v>
      </c>
      <c r="BL362" s="18" t="s">
        <v>201</v>
      </c>
      <c r="BM362" s="183" t="s">
        <v>588</v>
      </c>
    </row>
    <row r="363" s="13" customFormat="1">
      <c r="A363" s="13"/>
      <c r="B363" s="185"/>
      <c r="C363" s="13"/>
      <c r="D363" s="186" t="s">
        <v>163</v>
      </c>
      <c r="E363" s="187" t="s">
        <v>1</v>
      </c>
      <c r="F363" s="188" t="s">
        <v>297</v>
      </c>
      <c r="G363" s="13"/>
      <c r="H363" s="189">
        <v>1</v>
      </c>
      <c r="I363" s="190"/>
      <c r="J363" s="13"/>
      <c r="K363" s="13"/>
      <c r="L363" s="185"/>
      <c r="M363" s="191"/>
      <c r="N363" s="192"/>
      <c r="O363" s="192"/>
      <c r="P363" s="192"/>
      <c r="Q363" s="192"/>
      <c r="R363" s="192"/>
      <c r="S363" s="192"/>
      <c r="T363" s="19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7" t="s">
        <v>163</v>
      </c>
      <c r="AU363" s="187" t="s">
        <v>86</v>
      </c>
      <c r="AV363" s="13" t="s">
        <v>86</v>
      </c>
      <c r="AW363" s="13" t="s">
        <v>33</v>
      </c>
      <c r="AX363" s="13" t="s">
        <v>77</v>
      </c>
      <c r="AY363" s="187" t="s">
        <v>153</v>
      </c>
    </row>
    <row r="364" s="14" customFormat="1">
      <c r="A364" s="14"/>
      <c r="B364" s="194"/>
      <c r="C364" s="14"/>
      <c r="D364" s="186" t="s">
        <v>163</v>
      </c>
      <c r="E364" s="195" t="s">
        <v>1</v>
      </c>
      <c r="F364" s="196" t="s">
        <v>189</v>
      </c>
      <c r="G364" s="14"/>
      <c r="H364" s="197">
        <v>1</v>
      </c>
      <c r="I364" s="198"/>
      <c r="J364" s="14"/>
      <c r="K364" s="14"/>
      <c r="L364" s="194"/>
      <c r="M364" s="199"/>
      <c r="N364" s="200"/>
      <c r="O364" s="200"/>
      <c r="P364" s="200"/>
      <c r="Q364" s="200"/>
      <c r="R364" s="200"/>
      <c r="S364" s="200"/>
      <c r="T364" s="20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5" t="s">
        <v>163</v>
      </c>
      <c r="AU364" s="195" t="s">
        <v>86</v>
      </c>
      <c r="AV364" s="14" t="s">
        <v>154</v>
      </c>
      <c r="AW364" s="14" t="s">
        <v>33</v>
      </c>
      <c r="AX364" s="14" t="s">
        <v>8</v>
      </c>
      <c r="AY364" s="195" t="s">
        <v>153</v>
      </c>
    </row>
    <row r="365" s="2" customFormat="1" ht="24.15" customHeight="1">
      <c r="A365" s="37"/>
      <c r="B365" s="171"/>
      <c r="C365" s="202" t="s">
        <v>589</v>
      </c>
      <c r="D365" s="202" t="s">
        <v>257</v>
      </c>
      <c r="E365" s="203" t="s">
        <v>590</v>
      </c>
      <c r="F365" s="204" t="s">
        <v>591</v>
      </c>
      <c r="G365" s="205" t="s">
        <v>237</v>
      </c>
      <c r="H365" s="206">
        <v>1</v>
      </c>
      <c r="I365" s="207"/>
      <c r="J365" s="208">
        <f>ROUND(I365*H365,0)</f>
        <v>0</v>
      </c>
      <c r="K365" s="204" t="s">
        <v>160</v>
      </c>
      <c r="L365" s="209"/>
      <c r="M365" s="210" t="s">
        <v>1</v>
      </c>
      <c r="N365" s="211" t="s">
        <v>42</v>
      </c>
      <c r="O365" s="76"/>
      <c r="P365" s="181">
        <f>O365*H365</f>
        <v>0</v>
      </c>
      <c r="Q365" s="181">
        <v>0.017000000000000001</v>
      </c>
      <c r="R365" s="181">
        <f>Q365*H365</f>
        <v>0.017000000000000001</v>
      </c>
      <c r="S365" s="181">
        <v>0</v>
      </c>
      <c r="T365" s="182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3" t="s">
        <v>260</v>
      </c>
      <c r="AT365" s="183" t="s">
        <v>257</v>
      </c>
      <c r="AU365" s="183" t="s">
        <v>86</v>
      </c>
      <c r="AY365" s="18" t="s">
        <v>153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8" t="s">
        <v>8</v>
      </c>
      <c r="BK365" s="184">
        <f>ROUND(I365*H365,0)</f>
        <v>0</v>
      </c>
      <c r="BL365" s="18" t="s">
        <v>201</v>
      </c>
      <c r="BM365" s="183" t="s">
        <v>592</v>
      </c>
    </row>
    <row r="366" s="13" customFormat="1">
      <c r="A366" s="13"/>
      <c r="B366" s="185"/>
      <c r="C366" s="13"/>
      <c r="D366" s="186" t="s">
        <v>163</v>
      </c>
      <c r="E366" s="187" t="s">
        <v>1</v>
      </c>
      <c r="F366" s="188" t="s">
        <v>297</v>
      </c>
      <c r="G366" s="13"/>
      <c r="H366" s="189">
        <v>1</v>
      </c>
      <c r="I366" s="190"/>
      <c r="J366" s="13"/>
      <c r="K366" s="13"/>
      <c r="L366" s="185"/>
      <c r="M366" s="191"/>
      <c r="N366" s="192"/>
      <c r="O366" s="192"/>
      <c r="P366" s="192"/>
      <c r="Q366" s="192"/>
      <c r="R366" s="192"/>
      <c r="S366" s="192"/>
      <c r="T366" s="19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7" t="s">
        <v>163</v>
      </c>
      <c r="AU366" s="187" t="s">
        <v>86</v>
      </c>
      <c r="AV366" s="13" t="s">
        <v>86</v>
      </c>
      <c r="AW366" s="13" t="s">
        <v>33</v>
      </c>
      <c r="AX366" s="13" t="s">
        <v>77</v>
      </c>
      <c r="AY366" s="187" t="s">
        <v>153</v>
      </c>
    </row>
    <row r="367" s="14" customFormat="1">
      <c r="A367" s="14"/>
      <c r="B367" s="194"/>
      <c r="C367" s="14"/>
      <c r="D367" s="186" t="s">
        <v>163</v>
      </c>
      <c r="E367" s="195" t="s">
        <v>1</v>
      </c>
      <c r="F367" s="196" t="s">
        <v>189</v>
      </c>
      <c r="G367" s="14"/>
      <c r="H367" s="197">
        <v>1</v>
      </c>
      <c r="I367" s="198"/>
      <c r="J367" s="14"/>
      <c r="K367" s="14"/>
      <c r="L367" s="194"/>
      <c r="M367" s="199"/>
      <c r="N367" s="200"/>
      <c r="O367" s="200"/>
      <c r="P367" s="200"/>
      <c r="Q367" s="200"/>
      <c r="R367" s="200"/>
      <c r="S367" s="200"/>
      <c r="T367" s="20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5" t="s">
        <v>163</v>
      </c>
      <c r="AU367" s="195" t="s">
        <v>86</v>
      </c>
      <c r="AV367" s="14" t="s">
        <v>154</v>
      </c>
      <c r="AW367" s="14" t="s">
        <v>33</v>
      </c>
      <c r="AX367" s="14" t="s">
        <v>8</v>
      </c>
      <c r="AY367" s="195" t="s">
        <v>153</v>
      </c>
    </row>
    <row r="368" s="2" customFormat="1" ht="24.15" customHeight="1">
      <c r="A368" s="37"/>
      <c r="B368" s="171"/>
      <c r="C368" s="172" t="s">
        <v>593</v>
      </c>
      <c r="D368" s="172" t="s">
        <v>156</v>
      </c>
      <c r="E368" s="173" t="s">
        <v>594</v>
      </c>
      <c r="F368" s="174" t="s">
        <v>595</v>
      </c>
      <c r="G368" s="175" t="s">
        <v>237</v>
      </c>
      <c r="H368" s="176">
        <v>5</v>
      </c>
      <c r="I368" s="177"/>
      <c r="J368" s="178">
        <f>ROUND(I368*H368,0)</f>
        <v>0</v>
      </c>
      <c r="K368" s="174" t="s">
        <v>160</v>
      </c>
      <c r="L368" s="38"/>
      <c r="M368" s="179" t="s">
        <v>1</v>
      </c>
      <c r="N368" s="180" t="s">
        <v>42</v>
      </c>
      <c r="O368" s="76"/>
      <c r="P368" s="181">
        <f>O368*H368</f>
        <v>0</v>
      </c>
      <c r="Q368" s="181">
        <v>0</v>
      </c>
      <c r="R368" s="181">
        <f>Q368*H368</f>
        <v>0</v>
      </c>
      <c r="S368" s="181">
        <v>0</v>
      </c>
      <c r="T368" s="18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3" t="s">
        <v>201</v>
      </c>
      <c r="AT368" s="183" t="s">
        <v>156</v>
      </c>
      <c r="AU368" s="183" t="s">
        <v>86</v>
      </c>
      <c r="AY368" s="18" t="s">
        <v>153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8" t="s">
        <v>8</v>
      </c>
      <c r="BK368" s="184">
        <f>ROUND(I368*H368,0)</f>
        <v>0</v>
      </c>
      <c r="BL368" s="18" t="s">
        <v>201</v>
      </c>
      <c r="BM368" s="183" t="s">
        <v>596</v>
      </c>
    </row>
    <row r="369" s="2" customFormat="1" ht="16.5" customHeight="1">
      <c r="A369" s="37"/>
      <c r="B369" s="171"/>
      <c r="C369" s="202" t="s">
        <v>597</v>
      </c>
      <c r="D369" s="202" t="s">
        <v>257</v>
      </c>
      <c r="E369" s="203" t="s">
        <v>598</v>
      </c>
      <c r="F369" s="204" t="s">
        <v>599</v>
      </c>
      <c r="G369" s="205" t="s">
        <v>237</v>
      </c>
      <c r="H369" s="206">
        <v>5</v>
      </c>
      <c r="I369" s="207"/>
      <c r="J369" s="208">
        <f>ROUND(I369*H369,0)</f>
        <v>0</v>
      </c>
      <c r="K369" s="204" t="s">
        <v>160</v>
      </c>
      <c r="L369" s="209"/>
      <c r="M369" s="210" t="s">
        <v>1</v>
      </c>
      <c r="N369" s="211" t="s">
        <v>42</v>
      </c>
      <c r="O369" s="76"/>
      <c r="P369" s="181">
        <f>O369*H369</f>
        <v>0</v>
      </c>
      <c r="Q369" s="181">
        <v>0.0023999999999999998</v>
      </c>
      <c r="R369" s="181">
        <f>Q369*H369</f>
        <v>0.011999999999999999</v>
      </c>
      <c r="S369" s="181">
        <v>0</v>
      </c>
      <c r="T369" s="18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3" t="s">
        <v>260</v>
      </c>
      <c r="AT369" s="183" t="s">
        <v>257</v>
      </c>
      <c r="AU369" s="183" t="s">
        <v>86</v>
      </c>
      <c r="AY369" s="18" t="s">
        <v>153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18" t="s">
        <v>8</v>
      </c>
      <c r="BK369" s="184">
        <f>ROUND(I369*H369,0)</f>
        <v>0</v>
      </c>
      <c r="BL369" s="18" t="s">
        <v>201</v>
      </c>
      <c r="BM369" s="183" t="s">
        <v>600</v>
      </c>
    </row>
    <row r="370" s="2" customFormat="1" ht="16.5" customHeight="1">
      <c r="A370" s="37"/>
      <c r="B370" s="171"/>
      <c r="C370" s="172" t="s">
        <v>601</v>
      </c>
      <c r="D370" s="172" t="s">
        <v>156</v>
      </c>
      <c r="E370" s="173" t="s">
        <v>602</v>
      </c>
      <c r="F370" s="174" t="s">
        <v>603</v>
      </c>
      <c r="G370" s="175" t="s">
        <v>237</v>
      </c>
      <c r="H370" s="176">
        <v>5</v>
      </c>
      <c r="I370" s="177"/>
      <c r="J370" s="178">
        <f>ROUND(I370*H370,0)</f>
        <v>0</v>
      </c>
      <c r="K370" s="174" t="s">
        <v>160</v>
      </c>
      <c r="L370" s="38"/>
      <c r="M370" s="179" t="s">
        <v>1</v>
      </c>
      <c r="N370" s="180" t="s">
        <v>42</v>
      </c>
      <c r="O370" s="76"/>
      <c r="P370" s="181">
        <f>O370*H370</f>
        <v>0</v>
      </c>
      <c r="Q370" s="181">
        <v>0</v>
      </c>
      <c r="R370" s="181">
        <f>Q370*H370</f>
        <v>0</v>
      </c>
      <c r="S370" s="181">
        <v>0</v>
      </c>
      <c r="T370" s="18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3" t="s">
        <v>201</v>
      </c>
      <c r="AT370" s="183" t="s">
        <v>156</v>
      </c>
      <c r="AU370" s="183" t="s">
        <v>86</v>
      </c>
      <c r="AY370" s="18" t="s">
        <v>153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8" t="s">
        <v>8</v>
      </c>
      <c r="BK370" s="184">
        <f>ROUND(I370*H370,0)</f>
        <v>0</v>
      </c>
      <c r="BL370" s="18" t="s">
        <v>201</v>
      </c>
      <c r="BM370" s="183" t="s">
        <v>604</v>
      </c>
    </row>
    <row r="371" s="2" customFormat="1" ht="16.5" customHeight="1">
      <c r="A371" s="37"/>
      <c r="B371" s="171"/>
      <c r="C371" s="202" t="s">
        <v>365</v>
      </c>
      <c r="D371" s="202" t="s">
        <v>257</v>
      </c>
      <c r="E371" s="203" t="s">
        <v>605</v>
      </c>
      <c r="F371" s="204" t="s">
        <v>606</v>
      </c>
      <c r="G371" s="205" t="s">
        <v>237</v>
      </c>
      <c r="H371" s="206">
        <v>5</v>
      </c>
      <c r="I371" s="207"/>
      <c r="J371" s="208">
        <f>ROUND(I371*H371,0)</f>
        <v>0</v>
      </c>
      <c r="K371" s="204" t="s">
        <v>160</v>
      </c>
      <c r="L371" s="209"/>
      <c r="M371" s="210" t="s">
        <v>1</v>
      </c>
      <c r="N371" s="211" t="s">
        <v>42</v>
      </c>
      <c r="O371" s="76"/>
      <c r="P371" s="181">
        <f>O371*H371</f>
        <v>0</v>
      </c>
      <c r="Q371" s="181">
        <v>0.00014999999999999999</v>
      </c>
      <c r="R371" s="181">
        <f>Q371*H371</f>
        <v>0.00074999999999999991</v>
      </c>
      <c r="S371" s="181">
        <v>0</v>
      </c>
      <c r="T371" s="18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3" t="s">
        <v>260</v>
      </c>
      <c r="AT371" s="183" t="s">
        <v>257</v>
      </c>
      <c r="AU371" s="183" t="s">
        <v>86</v>
      </c>
      <c r="AY371" s="18" t="s">
        <v>153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8" t="s">
        <v>8</v>
      </c>
      <c r="BK371" s="184">
        <f>ROUND(I371*H371,0)</f>
        <v>0</v>
      </c>
      <c r="BL371" s="18" t="s">
        <v>201</v>
      </c>
      <c r="BM371" s="183" t="s">
        <v>607</v>
      </c>
    </row>
    <row r="372" s="2" customFormat="1" ht="21.75" customHeight="1">
      <c r="A372" s="37"/>
      <c r="B372" s="171"/>
      <c r="C372" s="172" t="s">
        <v>608</v>
      </c>
      <c r="D372" s="172" t="s">
        <v>156</v>
      </c>
      <c r="E372" s="173" t="s">
        <v>609</v>
      </c>
      <c r="F372" s="174" t="s">
        <v>610</v>
      </c>
      <c r="G372" s="175" t="s">
        <v>237</v>
      </c>
      <c r="H372" s="176">
        <v>5</v>
      </c>
      <c r="I372" s="177"/>
      <c r="J372" s="178">
        <f>ROUND(I372*H372,0)</f>
        <v>0</v>
      </c>
      <c r="K372" s="174" t="s">
        <v>160</v>
      </c>
      <c r="L372" s="38"/>
      <c r="M372" s="179" t="s">
        <v>1</v>
      </c>
      <c r="N372" s="180" t="s">
        <v>42</v>
      </c>
      <c r="O372" s="76"/>
      <c r="P372" s="181">
        <f>O372*H372</f>
        <v>0</v>
      </c>
      <c r="Q372" s="181">
        <v>0</v>
      </c>
      <c r="R372" s="181">
        <f>Q372*H372</f>
        <v>0</v>
      </c>
      <c r="S372" s="181">
        <v>0</v>
      </c>
      <c r="T372" s="18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3" t="s">
        <v>201</v>
      </c>
      <c r="AT372" s="183" t="s">
        <v>156</v>
      </c>
      <c r="AU372" s="183" t="s">
        <v>86</v>
      </c>
      <c r="AY372" s="18" t="s">
        <v>153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8" t="s">
        <v>8</v>
      </c>
      <c r="BK372" s="184">
        <f>ROUND(I372*H372,0)</f>
        <v>0</v>
      </c>
      <c r="BL372" s="18" t="s">
        <v>201</v>
      </c>
      <c r="BM372" s="183" t="s">
        <v>611</v>
      </c>
    </row>
    <row r="373" s="2" customFormat="1" ht="24.15" customHeight="1">
      <c r="A373" s="37"/>
      <c r="B373" s="171"/>
      <c r="C373" s="202" t="s">
        <v>368</v>
      </c>
      <c r="D373" s="202" t="s">
        <v>257</v>
      </c>
      <c r="E373" s="203" t="s">
        <v>612</v>
      </c>
      <c r="F373" s="204" t="s">
        <v>613</v>
      </c>
      <c r="G373" s="205" t="s">
        <v>237</v>
      </c>
      <c r="H373" s="206">
        <v>5</v>
      </c>
      <c r="I373" s="207"/>
      <c r="J373" s="208">
        <f>ROUND(I373*H373,0)</f>
        <v>0</v>
      </c>
      <c r="K373" s="204" t="s">
        <v>160</v>
      </c>
      <c r="L373" s="209"/>
      <c r="M373" s="210" t="s">
        <v>1</v>
      </c>
      <c r="N373" s="211" t="s">
        <v>42</v>
      </c>
      <c r="O373" s="76"/>
      <c r="P373" s="181">
        <f>O373*H373</f>
        <v>0</v>
      </c>
      <c r="Q373" s="181">
        <v>0.0022000000000000001</v>
      </c>
      <c r="R373" s="181">
        <f>Q373*H373</f>
        <v>0.011000000000000001</v>
      </c>
      <c r="S373" s="181">
        <v>0</v>
      </c>
      <c r="T373" s="18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3" t="s">
        <v>260</v>
      </c>
      <c r="AT373" s="183" t="s">
        <v>257</v>
      </c>
      <c r="AU373" s="183" t="s">
        <v>86</v>
      </c>
      <c r="AY373" s="18" t="s">
        <v>153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8</v>
      </c>
      <c r="BK373" s="184">
        <f>ROUND(I373*H373,0)</f>
        <v>0</v>
      </c>
      <c r="BL373" s="18" t="s">
        <v>201</v>
      </c>
      <c r="BM373" s="183" t="s">
        <v>614</v>
      </c>
    </row>
    <row r="374" s="2" customFormat="1" ht="24.15" customHeight="1">
      <c r="A374" s="37"/>
      <c r="B374" s="171"/>
      <c r="C374" s="172" t="s">
        <v>615</v>
      </c>
      <c r="D374" s="172" t="s">
        <v>156</v>
      </c>
      <c r="E374" s="173" t="s">
        <v>616</v>
      </c>
      <c r="F374" s="174" t="s">
        <v>617</v>
      </c>
      <c r="G374" s="175" t="s">
        <v>237</v>
      </c>
      <c r="H374" s="176">
        <v>5</v>
      </c>
      <c r="I374" s="177"/>
      <c r="J374" s="178">
        <f>ROUND(I374*H374,0)</f>
        <v>0</v>
      </c>
      <c r="K374" s="174" t="s">
        <v>160</v>
      </c>
      <c r="L374" s="38"/>
      <c r="M374" s="179" t="s">
        <v>1</v>
      </c>
      <c r="N374" s="180" t="s">
        <v>42</v>
      </c>
      <c r="O374" s="76"/>
      <c r="P374" s="181">
        <f>O374*H374</f>
        <v>0</v>
      </c>
      <c r="Q374" s="181">
        <v>0.00047281249999999998</v>
      </c>
      <c r="R374" s="181">
        <f>Q374*H374</f>
        <v>0.0023640624999999998</v>
      </c>
      <c r="S374" s="181">
        <v>0</v>
      </c>
      <c r="T374" s="18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3" t="s">
        <v>201</v>
      </c>
      <c r="AT374" s="183" t="s">
        <v>156</v>
      </c>
      <c r="AU374" s="183" t="s">
        <v>86</v>
      </c>
      <c r="AY374" s="18" t="s">
        <v>153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8" t="s">
        <v>8</v>
      </c>
      <c r="BK374" s="184">
        <f>ROUND(I374*H374,0)</f>
        <v>0</v>
      </c>
      <c r="BL374" s="18" t="s">
        <v>201</v>
      </c>
      <c r="BM374" s="183" t="s">
        <v>618</v>
      </c>
    </row>
    <row r="375" s="13" customFormat="1">
      <c r="A375" s="13"/>
      <c r="B375" s="185"/>
      <c r="C375" s="13"/>
      <c r="D375" s="186" t="s">
        <v>163</v>
      </c>
      <c r="E375" s="187" t="s">
        <v>1</v>
      </c>
      <c r="F375" s="188" t="s">
        <v>297</v>
      </c>
      <c r="G375" s="13"/>
      <c r="H375" s="189">
        <v>1</v>
      </c>
      <c r="I375" s="190"/>
      <c r="J375" s="13"/>
      <c r="K375" s="13"/>
      <c r="L375" s="185"/>
      <c r="M375" s="191"/>
      <c r="N375" s="192"/>
      <c r="O375" s="192"/>
      <c r="P375" s="192"/>
      <c r="Q375" s="192"/>
      <c r="R375" s="192"/>
      <c r="S375" s="192"/>
      <c r="T375" s="19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163</v>
      </c>
      <c r="AU375" s="187" t="s">
        <v>86</v>
      </c>
      <c r="AV375" s="13" t="s">
        <v>86</v>
      </c>
      <c r="AW375" s="13" t="s">
        <v>33</v>
      </c>
      <c r="AX375" s="13" t="s">
        <v>77</v>
      </c>
      <c r="AY375" s="187" t="s">
        <v>153</v>
      </c>
    </row>
    <row r="376" s="13" customFormat="1">
      <c r="A376" s="13"/>
      <c r="B376" s="185"/>
      <c r="C376" s="13"/>
      <c r="D376" s="186" t="s">
        <v>163</v>
      </c>
      <c r="E376" s="187" t="s">
        <v>1</v>
      </c>
      <c r="F376" s="188" t="s">
        <v>577</v>
      </c>
      <c r="G376" s="13"/>
      <c r="H376" s="189">
        <v>1</v>
      </c>
      <c r="I376" s="190"/>
      <c r="J376" s="13"/>
      <c r="K376" s="13"/>
      <c r="L376" s="185"/>
      <c r="M376" s="191"/>
      <c r="N376" s="192"/>
      <c r="O376" s="192"/>
      <c r="P376" s="192"/>
      <c r="Q376" s="192"/>
      <c r="R376" s="192"/>
      <c r="S376" s="192"/>
      <c r="T376" s="19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7" t="s">
        <v>163</v>
      </c>
      <c r="AU376" s="187" t="s">
        <v>86</v>
      </c>
      <c r="AV376" s="13" t="s">
        <v>86</v>
      </c>
      <c r="AW376" s="13" t="s">
        <v>33</v>
      </c>
      <c r="AX376" s="13" t="s">
        <v>77</v>
      </c>
      <c r="AY376" s="187" t="s">
        <v>153</v>
      </c>
    </row>
    <row r="377" s="13" customFormat="1">
      <c r="A377" s="13"/>
      <c r="B377" s="185"/>
      <c r="C377" s="13"/>
      <c r="D377" s="186" t="s">
        <v>163</v>
      </c>
      <c r="E377" s="187" t="s">
        <v>1</v>
      </c>
      <c r="F377" s="188" t="s">
        <v>578</v>
      </c>
      <c r="G377" s="13"/>
      <c r="H377" s="189">
        <v>1</v>
      </c>
      <c r="I377" s="190"/>
      <c r="J377" s="13"/>
      <c r="K377" s="13"/>
      <c r="L377" s="185"/>
      <c r="M377" s="191"/>
      <c r="N377" s="192"/>
      <c r="O377" s="192"/>
      <c r="P377" s="192"/>
      <c r="Q377" s="192"/>
      <c r="R377" s="192"/>
      <c r="S377" s="192"/>
      <c r="T377" s="19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163</v>
      </c>
      <c r="AU377" s="187" t="s">
        <v>86</v>
      </c>
      <c r="AV377" s="13" t="s">
        <v>86</v>
      </c>
      <c r="AW377" s="13" t="s">
        <v>33</v>
      </c>
      <c r="AX377" s="13" t="s">
        <v>77</v>
      </c>
      <c r="AY377" s="187" t="s">
        <v>153</v>
      </c>
    </row>
    <row r="378" s="13" customFormat="1">
      <c r="A378" s="13"/>
      <c r="B378" s="185"/>
      <c r="C378" s="13"/>
      <c r="D378" s="186" t="s">
        <v>163</v>
      </c>
      <c r="E378" s="187" t="s">
        <v>1</v>
      </c>
      <c r="F378" s="188" t="s">
        <v>579</v>
      </c>
      <c r="G378" s="13"/>
      <c r="H378" s="189">
        <v>1</v>
      </c>
      <c r="I378" s="190"/>
      <c r="J378" s="13"/>
      <c r="K378" s="13"/>
      <c r="L378" s="185"/>
      <c r="M378" s="191"/>
      <c r="N378" s="192"/>
      <c r="O378" s="192"/>
      <c r="P378" s="192"/>
      <c r="Q378" s="192"/>
      <c r="R378" s="192"/>
      <c r="S378" s="192"/>
      <c r="T378" s="19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163</v>
      </c>
      <c r="AU378" s="187" t="s">
        <v>86</v>
      </c>
      <c r="AV378" s="13" t="s">
        <v>86</v>
      </c>
      <c r="AW378" s="13" t="s">
        <v>33</v>
      </c>
      <c r="AX378" s="13" t="s">
        <v>77</v>
      </c>
      <c r="AY378" s="187" t="s">
        <v>153</v>
      </c>
    </row>
    <row r="379" s="13" customFormat="1">
      <c r="A379" s="13"/>
      <c r="B379" s="185"/>
      <c r="C379" s="13"/>
      <c r="D379" s="186" t="s">
        <v>163</v>
      </c>
      <c r="E379" s="187" t="s">
        <v>1</v>
      </c>
      <c r="F379" s="188" t="s">
        <v>580</v>
      </c>
      <c r="G379" s="13"/>
      <c r="H379" s="189">
        <v>1</v>
      </c>
      <c r="I379" s="190"/>
      <c r="J379" s="13"/>
      <c r="K379" s="13"/>
      <c r="L379" s="185"/>
      <c r="M379" s="191"/>
      <c r="N379" s="192"/>
      <c r="O379" s="192"/>
      <c r="P379" s="192"/>
      <c r="Q379" s="192"/>
      <c r="R379" s="192"/>
      <c r="S379" s="192"/>
      <c r="T379" s="19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7" t="s">
        <v>163</v>
      </c>
      <c r="AU379" s="187" t="s">
        <v>86</v>
      </c>
      <c r="AV379" s="13" t="s">
        <v>86</v>
      </c>
      <c r="AW379" s="13" t="s">
        <v>33</v>
      </c>
      <c r="AX379" s="13" t="s">
        <v>77</v>
      </c>
      <c r="AY379" s="187" t="s">
        <v>153</v>
      </c>
    </row>
    <row r="380" s="14" customFormat="1">
      <c r="A380" s="14"/>
      <c r="B380" s="194"/>
      <c r="C380" s="14"/>
      <c r="D380" s="186" t="s">
        <v>163</v>
      </c>
      <c r="E380" s="195" t="s">
        <v>1</v>
      </c>
      <c r="F380" s="196" t="s">
        <v>189</v>
      </c>
      <c r="G380" s="14"/>
      <c r="H380" s="197">
        <v>5</v>
      </c>
      <c r="I380" s="198"/>
      <c r="J380" s="14"/>
      <c r="K380" s="14"/>
      <c r="L380" s="194"/>
      <c r="M380" s="199"/>
      <c r="N380" s="200"/>
      <c r="O380" s="200"/>
      <c r="P380" s="200"/>
      <c r="Q380" s="200"/>
      <c r="R380" s="200"/>
      <c r="S380" s="200"/>
      <c r="T380" s="20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5" t="s">
        <v>163</v>
      </c>
      <c r="AU380" s="195" t="s">
        <v>86</v>
      </c>
      <c r="AV380" s="14" t="s">
        <v>154</v>
      </c>
      <c r="AW380" s="14" t="s">
        <v>33</v>
      </c>
      <c r="AX380" s="14" t="s">
        <v>8</v>
      </c>
      <c r="AY380" s="195" t="s">
        <v>153</v>
      </c>
    </row>
    <row r="381" s="2" customFormat="1" ht="37.8" customHeight="1">
      <c r="A381" s="37"/>
      <c r="B381" s="171"/>
      <c r="C381" s="202" t="s">
        <v>482</v>
      </c>
      <c r="D381" s="202" t="s">
        <v>257</v>
      </c>
      <c r="E381" s="203" t="s">
        <v>619</v>
      </c>
      <c r="F381" s="204" t="s">
        <v>620</v>
      </c>
      <c r="G381" s="205" t="s">
        <v>237</v>
      </c>
      <c r="H381" s="206">
        <v>5</v>
      </c>
      <c r="I381" s="207"/>
      <c r="J381" s="208">
        <f>ROUND(I381*H381,0)</f>
        <v>0</v>
      </c>
      <c r="K381" s="204" t="s">
        <v>160</v>
      </c>
      <c r="L381" s="209"/>
      <c r="M381" s="210" t="s">
        <v>1</v>
      </c>
      <c r="N381" s="211" t="s">
        <v>42</v>
      </c>
      <c r="O381" s="76"/>
      <c r="P381" s="181">
        <f>O381*H381</f>
        <v>0</v>
      </c>
      <c r="Q381" s="181">
        <v>0.016</v>
      </c>
      <c r="R381" s="181">
        <f>Q381*H381</f>
        <v>0.080000000000000002</v>
      </c>
      <c r="S381" s="181">
        <v>0</v>
      </c>
      <c r="T381" s="18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3" t="s">
        <v>260</v>
      </c>
      <c r="AT381" s="183" t="s">
        <v>257</v>
      </c>
      <c r="AU381" s="183" t="s">
        <v>86</v>
      </c>
      <c r="AY381" s="18" t="s">
        <v>153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8" t="s">
        <v>8</v>
      </c>
      <c r="BK381" s="184">
        <f>ROUND(I381*H381,0)</f>
        <v>0</v>
      </c>
      <c r="BL381" s="18" t="s">
        <v>201</v>
      </c>
      <c r="BM381" s="183" t="s">
        <v>621</v>
      </c>
    </row>
    <row r="382" s="2" customFormat="1" ht="24.15" customHeight="1">
      <c r="A382" s="37"/>
      <c r="B382" s="171"/>
      <c r="C382" s="172" t="s">
        <v>622</v>
      </c>
      <c r="D382" s="172" t="s">
        <v>156</v>
      </c>
      <c r="E382" s="173" t="s">
        <v>623</v>
      </c>
      <c r="F382" s="174" t="s">
        <v>624</v>
      </c>
      <c r="G382" s="175" t="s">
        <v>237</v>
      </c>
      <c r="H382" s="176">
        <v>5</v>
      </c>
      <c r="I382" s="177"/>
      <c r="J382" s="178">
        <f>ROUND(I382*H382,0)</f>
        <v>0</v>
      </c>
      <c r="K382" s="174" t="s">
        <v>160</v>
      </c>
      <c r="L382" s="38"/>
      <c r="M382" s="179" t="s">
        <v>1</v>
      </c>
      <c r="N382" s="180" t="s">
        <v>42</v>
      </c>
      <c r="O382" s="76"/>
      <c r="P382" s="181">
        <f>O382*H382</f>
        <v>0</v>
      </c>
      <c r="Q382" s="181">
        <v>0</v>
      </c>
      <c r="R382" s="181">
        <f>Q382*H382</f>
        <v>0</v>
      </c>
      <c r="S382" s="181">
        <v>0.024</v>
      </c>
      <c r="T382" s="182">
        <f>S382*H382</f>
        <v>0.12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3" t="s">
        <v>201</v>
      </c>
      <c r="AT382" s="183" t="s">
        <v>156</v>
      </c>
      <c r="AU382" s="183" t="s">
        <v>86</v>
      </c>
      <c r="AY382" s="18" t="s">
        <v>153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8" t="s">
        <v>8</v>
      </c>
      <c r="BK382" s="184">
        <f>ROUND(I382*H382,0)</f>
        <v>0</v>
      </c>
      <c r="BL382" s="18" t="s">
        <v>201</v>
      </c>
      <c r="BM382" s="183" t="s">
        <v>625</v>
      </c>
    </row>
    <row r="383" s="2" customFormat="1" ht="16.5" customHeight="1">
      <c r="A383" s="37"/>
      <c r="B383" s="171"/>
      <c r="C383" s="172" t="s">
        <v>486</v>
      </c>
      <c r="D383" s="172" t="s">
        <v>156</v>
      </c>
      <c r="E383" s="173" t="s">
        <v>626</v>
      </c>
      <c r="F383" s="174" t="s">
        <v>627</v>
      </c>
      <c r="G383" s="175" t="s">
        <v>237</v>
      </c>
      <c r="H383" s="176">
        <v>4</v>
      </c>
      <c r="I383" s="177"/>
      <c r="J383" s="178">
        <f>ROUND(I383*H383,0)</f>
        <v>0</v>
      </c>
      <c r="K383" s="174" t="s">
        <v>1</v>
      </c>
      <c r="L383" s="38"/>
      <c r="M383" s="179" t="s">
        <v>1</v>
      </c>
      <c r="N383" s="180" t="s">
        <v>42</v>
      </c>
      <c r="O383" s="76"/>
      <c r="P383" s="181">
        <f>O383*H383</f>
        <v>0</v>
      </c>
      <c r="Q383" s="181">
        <v>0</v>
      </c>
      <c r="R383" s="181">
        <f>Q383*H383</f>
        <v>0</v>
      </c>
      <c r="S383" s="181">
        <v>0</v>
      </c>
      <c r="T383" s="182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3" t="s">
        <v>201</v>
      </c>
      <c r="AT383" s="183" t="s">
        <v>156</v>
      </c>
      <c r="AU383" s="183" t="s">
        <v>86</v>
      </c>
      <c r="AY383" s="18" t="s">
        <v>153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8" t="s">
        <v>8</v>
      </c>
      <c r="BK383" s="184">
        <f>ROUND(I383*H383,0)</f>
        <v>0</v>
      </c>
      <c r="BL383" s="18" t="s">
        <v>201</v>
      </c>
      <c r="BM383" s="183" t="s">
        <v>628</v>
      </c>
    </row>
    <row r="384" s="13" customFormat="1">
      <c r="A384" s="13"/>
      <c r="B384" s="185"/>
      <c r="C384" s="13"/>
      <c r="D384" s="186" t="s">
        <v>163</v>
      </c>
      <c r="E384" s="187" t="s">
        <v>1</v>
      </c>
      <c r="F384" s="188" t="s">
        <v>629</v>
      </c>
      <c r="G384" s="13"/>
      <c r="H384" s="189">
        <v>2</v>
      </c>
      <c r="I384" s="190"/>
      <c r="J384" s="13"/>
      <c r="K384" s="13"/>
      <c r="L384" s="185"/>
      <c r="M384" s="191"/>
      <c r="N384" s="192"/>
      <c r="O384" s="192"/>
      <c r="P384" s="192"/>
      <c r="Q384" s="192"/>
      <c r="R384" s="192"/>
      <c r="S384" s="192"/>
      <c r="T384" s="19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7" t="s">
        <v>163</v>
      </c>
      <c r="AU384" s="187" t="s">
        <v>86</v>
      </c>
      <c r="AV384" s="13" t="s">
        <v>86</v>
      </c>
      <c r="AW384" s="13" t="s">
        <v>33</v>
      </c>
      <c r="AX384" s="13" t="s">
        <v>77</v>
      </c>
      <c r="AY384" s="187" t="s">
        <v>153</v>
      </c>
    </row>
    <row r="385" s="13" customFormat="1">
      <c r="A385" s="13"/>
      <c r="B385" s="185"/>
      <c r="C385" s="13"/>
      <c r="D385" s="186" t="s">
        <v>163</v>
      </c>
      <c r="E385" s="187" t="s">
        <v>1</v>
      </c>
      <c r="F385" s="188" t="s">
        <v>630</v>
      </c>
      <c r="G385" s="13"/>
      <c r="H385" s="189">
        <v>2</v>
      </c>
      <c r="I385" s="190"/>
      <c r="J385" s="13"/>
      <c r="K385" s="13"/>
      <c r="L385" s="185"/>
      <c r="M385" s="191"/>
      <c r="N385" s="192"/>
      <c r="O385" s="192"/>
      <c r="P385" s="192"/>
      <c r="Q385" s="192"/>
      <c r="R385" s="192"/>
      <c r="S385" s="192"/>
      <c r="T385" s="19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7" t="s">
        <v>163</v>
      </c>
      <c r="AU385" s="187" t="s">
        <v>86</v>
      </c>
      <c r="AV385" s="13" t="s">
        <v>86</v>
      </c>
      <c r="AW385" s="13" t="s">
        <v>33</v>
      </c>
      <c r="AX385" s="13" t="s">
        <v>77</v>
      </c>
      <c r="AY385" s="187" t="s">
        <v>153</v>
      </c>
    </row>
    <row r="386" s="14" customFormat="1">
      <c r="A386" s="14"/>
      <c r="B386" s="194"/>
      <c r="C386" s="14"/>
      <c r="D386" s="186" t="s">
        <v>163</v>
      </c>
      <c r="E386" s="195" t="s">
        <v>1</v>
      </c>
      <c r="F386" s="196" t="s">
        <v>189</v>
      </c>
      <c r="G386" s="14"/>
      <c r="H386" s="197">
        <v>4</v>
      </c>
      <c r="I386" s="198"/>
      <c r="J386" s="14"/>
      <c r="K386" s="14"/>
      <c r="L386" s="194"/>
      <c r="M386" s="199"/>
      <c r="N386" s="200"/>
      <c r="O386" s="200"/>
      <c r="P386" s="200"/>
      <c r="Q386" s="200"/>
      <c r="R386" s="200"/>
      <c r="S386" s="200"/>
      <c r="T386" s="20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5" t="s">
        <v>163</v>
      </c>
      <c r="AU386" s="195" t="s">
        <v>86</v>
      </c>
      <c r="AV386" s="14" t="s">
        <v>154</v>
      </c>
      <c r="AW386" s="14" t="s">
        <v>33</v>
      </c>
      <c r="AX386" s="14" t="s">
        <v>8</v>
      </c>
      <c r="AY386" s="195" t="s">
        <v>153</v>
      </c>
    </row>
    <row r="387" s="2" customFormat="1" ht="16.5" customHeight="1">
      <c r="A387" s="37"/>
      <c r="B387" s="171"/>
      <c r="C387" s="202" t="s">
        <v>631</v>
      </c>
      <c r="D387" s="202" t="s">
        <v>257</v>
      </c>
      <c r="E387" s="203" t="s">
        <v>632</v>
      </c>
      <c r="F387" s="204" t="s">
        <v>633</v>
      </c>
      <c r="G387" s="205" t="s">
        <v>237</v>
      </c>
      <c r="H387" s="206">
        <v>2</v>
      </c>
      <c r="I387" s="207"/>
      <c r="J387" s="208">
        <f>ROUND(I387*H387,0)</f>
        <v>0</v>
      </c>
      <c r="K387" s="204" t="s">
        <v>1</v>
      </c>
      <c r="L387" s="209"/>
      <c r="M387" s="210" t="s">
        <v>1</v>
      </c>
      <c r="N387" s="211" t="s">
        <v>42</v>
      </c>
      <c r="O387" s="76"/>
      <c r="P387" s="181">
        <f>O387*H387</f>
        <v>0</v>
      </c>
      <c r="Q387" s="181">
        <v>0.057000000000000002</v>
      </c>
      <c r="R387" s="181">
        <f>Q387*H387</f>
        <v>0.114</v>
      </c>
      <c r="S387" s="181">
        <v>0</v>
      </c>
      <c r="T387" s="182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3" t="s">
        <v>260</v>
      </c>
      <c r="AT387" s="183" t="s">
        <v>257</v>
      </c>
      <c r="AU387" s="183" t="s">
        <v>86</v>
      </c>
      <c r="AY387" s="18" t="s">
        <v>153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8" t="s">
        <v>8</v>
      </c>
      <c r="BK387" s="184">
        <f>ROUND(I387*H387,0)</f>
        <v>0</v>
      </c>
      <c r="BL387" s="18" t="s">
        <v>201</v>
      </c>
      <c r="BM387" s="183" t="s">
        <v>634</v>
      </c>
    </row>
    <row r="388" s="13" customFormat="1">
      <c r="A388" s="13"/>
      <c r="B388" s="185"/>
      <c r="C388" s="13"/>
      <c r="D388" s="186" t="s">
        <v>163</v>
      </c>
      <c r="E388" s="187" t="s">
        <v>1</v>
      </c>
      <c r="F388" s="188" t="s">
        <v>635</v>
      </c>
      <c r="G388" s="13"/>
      <c r="H388" s="189">
        <v>1</v>
      </c>
      <c r="I388" s="190"/>
      <c r="J388" s="13"/>
      <c r="K388" s="13"/>
      <c r="L388" s="185"/>
      <c r="M388" s="191"/>
      <c r="N388" s="192"/>
      <c r="O388" s="192"/>
      <c r="P388" s="192"/>
      <c r="Q388" s="192"/>
      <c r="R388" s="192"/>
      <c r="S388" s="192"/>
      <c r="T388" s="19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7" t="s">
        <v>163</v>
      </c>
      <c r="AU388" s="187" t="s">
        <v>86</v>
      </c>
      <c r="AV388" s="13" t="s">
        <v>86</v>
      </c>
      <c r="AW388" s="13" t="s">
        <v>33</v>
      </c>
      <c r="AX388" s="13" t="s">
        <v>77</v>
      </c>
      <c r="AY388" s="187" t="s">
        <v>153</v>
      </c>
    </row>
    <row r="389" s="13" customFormat="1">
      <c r="A389" s="13"/>
      <c r="B389" s="185"/>
      <c r="C389" s="13"/>
      <c r="D389" s="186" t="s">
        <v>163</v>
      </c>
      <c r="E389" s="187" t="s">
        <v>1</v>
      </c>
      <c r="F389" s="188" t="s">
        <v>636</v>
      </c>
      <c r="G389" s="13"/>
      <c r="H389" s="189">
        <v>1</v>
      </c>
      <c r="I389" s="190"/>
      <c r="J389" s="13"/>
      <c r="K389" s="13"/>
      <c r="L389" s="185"/>
      <c r="M389" s="191"/>
      <c r="N389" s="192"/>
      <c r="O389" s="192"/>
      <c r="P389" s="192"/>
      <c r="Q389" s="192"/>
      <c r="R389" s="192"/>
      <c r="S389" s="192"/>
      <c r="T389" s="19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163</v>
      </c>
      <c r="AU389" s="187" t="s">
        <v>86</v>
      </c>
      <c r="AV389" s="13" t="s">
        <v>86</v>
      </c>
      <c r="AW389" s="13" t="s">
        <v>33</v>
      </c>
      <c r="AX389" s="13" t="s">
        <v>77</v>
      </c>
      <c r="AY389" s="187" t="s">
        <v>153</v>
      </c>
    </row>
    <row r="390" s="14" customFormat="1">
      <c r="A390" s="14"/>
      <c r="B390" s="194"/>
      <c r="C390" s="14"/>
      <c r="D390" s="186" t="s">
        <v>163</v>
      </c>
      <c r="E390" s="195" t="s">
        <v>1</v>
      </c>
      <c r="F390" s="196" t="s">
        <v>189</v>
      </c>
      <c r="G390" s="14"/>
      <c r="H390" s="197">
        <v>2</v>
      </c>
      <c r="I390" s="198"/>
      <c r="J390" s="14"/>
      <c r="K390" s="14"/>
      <c r="L390" s="194"/>
      <c r="M390" s="199"/>
      <c r="N390" s="200"/>
      <c r="O390" s="200"/>
      <c r="P390" s="200"/>
      <c r="Q390" s="200"/>
      <c r="R390" s="200"/>
      <c r="S390" s="200"/>
      <c r="T390" s="20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5" t="s">
        <v>163</v>
      </c>
      <c r="AU390" s="195" t="s">
        <v>86</v>
      </c>
      <c r="AV390" s="14" t="s">
        <v>154</v>
      </c>
      <c r="AW390" s="14" t="s">
        <v>33</v>
      </c>
      <c r="AX390" s="14" t="s">
        <v>8</v>
      </c>
      <c r="AY390" s="195" t="s">
        <v>153</v>
      </c>
    </row>
    <row r="391" s="2" customFormat="1" ht="16.5" customHeight="1">
      <c r="A391" s="37"/>
      <c r="B391" s="171"/>
      <c r="C391" s="202" t="s">
        <v>490</v>
      </c>
      <c r="D391" s="202" t="s">
        <v>257</v>
      </c>
      <c r="E391" s="203" t="s">
        <v>637</v>
      </c>
      <c r="F391" s="204" t="s">
        <v>638</v>
      </c>
      <c r="G391" s="205" t="s">
        <v>237</v>
      </c>
      <c r="H391" s="206">
        <v>2</v>
      </c>
      <c r="I391" s="207"/>
      <c r="J391" s="208">
        <f>ROUND(I391*H391,0)</f>
        <v>0</v>
      </c>
      <c r="K391" s="204" t="s">
        <v>1</v>
      </c>
      <c r="L391" s="209"/>
      <c r="M391" s="210" t="s">
        <v>1</v>
      </c>
      <c r="N391" s="211" t="s">
        <v>42</v>
      </c>
      <c r="O391" s="76"/>
      <c r="P391" s="181">
        <f>O391*H391</f>
        <v>0</v>
      </c>
      <c r="Q391" s="181">
        <v>0.057000000000000002</v>
      </c>
      <c r="R391" s="181">
        <f>Q391*H391</f>
        <v>0.114</v>
      </c>
      <c r="S391" s="181">
        <v>0</v>
      </c>
      <c r="T391" s="18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3" t="s">
        <v>260</v>
      </c>
      <c r="AT391" s="183" t="s">
        <v>257</v>
      </c>
      <c r="AU391" s="183" t="s">
        <v>86</v>
      </c>
      <c r="AY391" s="18" t="s">
        <v>153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8" t="s">
        <v>8</v>
      </c>
      <c r="BK391" s="184">
        <f>ROUND(I391*H391,0)</f>
        <v>0</v>
      </c>
      <c r="BL391" s="18" t="s">
        <v>201</v>
      </c>
      <c r="BM391" s="183" t="s">
        <v>639</v>
      </c>
    </row>
    <row r="392" s="13" customFormat="1">
      <c r="A392" s="13"/>
      <c r="B392" s="185"/>
      <c r="C392" s="13"/>
      <c r="D392" s="186" t="s">
        <v>163</v>
      </c>
      <c r="E392" s="187" t="s">
        <v>1</v>
      </c>
      <c r="F392" s="188" t="s">
        <v>640</v>
      </c>
      <c r="G392" s="13"/>
      <c r="H392" s="189">
        <v>1</v>
      </c>
      <c r="I392" s="190"/>
      <c r="J392" s="13"/>
      <c r="K392" s="13"/>
      <c r="L392" s="185"/>
      <c r="M392" s="191"/>
      <c r="N392" s="192"/>
      <c r="O392" s="192"/>
      <c r="P392" s="192"/>
      <c r="Q392" s="192"/>
      <c r="R392" s="192"/>
      <c r="S392" s="192"/>
      <c r="T392" s="19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163</v>
      </c>
      <c r="AU392" s="187" t="s">
        <v>86</v>
      </c>
      <c r="AV392" s="13" t="s">
        <v>86</v>
      </c>
      <c r="AW392" s="13" t="s">
        <v>33</v>
      </c>
      <c r="AX392" s="13" t="s">
        <v>77</v>
      </c>
      <c r="AY392" s="187" t="s">
        <v>153</v>
      </c>
    </row>
    <row r="393" s="13" customFormat="1">
      <c r="A393" s="13"/>
      <c r="B393" s="185"/>
      <c r="C393" s="13"/>
      <c r="D393" s="186" t="s">
        <v>163</v>
      </c>
      <c r="E393" s="187" t="s">
        <v>1</v>
      </c>
      <c r="F393" s="188" t="s">
        <v>641</v>
      </c>
      <c r="G393" s="13"/>
      <c r="H393" s="189">
        <v>1</v>
      </c>
      <c r="I393" s="190"/>
      <c r="J393" s="13"/>
      <c r="K393" s="13"/>
      <c r="L393" s="185"/>
      <c r="M393" s="191"/>
      <c r="N393" s="192"/>
      <c r="O393" s="192"/>
      <c r="P393" s="192"/>
      <c r="Q393" s="192"/>
      <c r="R393" s="192"/>
      <c r="S393" s="192"/>
      <c r="T393" s="19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163</v>
      </c>
      <c r="AU393" s="187" t="s">
        <v>86</v>
      </c>
      <c r="AV393" s="13" t="s">
        <v>86</v>
      </c>
      <c r="AW393" s="13" t="s">
        <v>33</v>
      </c>
      <c r="AX393" s="13" t="s">
        <v>77</v>
      </c>
      <c r="AY393" s="187" t="s">
        <v>153</v>
      </c>
    </row>
    <row r="394" s="14" customFormat="1">
      <c r="A394" s="14"/>
      <c r="B394" s="194"/>
      <c r="C394" s="14"/>
      <c r="D394" s="186" t="s">
        <v>163</v>
      </c>
      <c r="E394" s="195" t="s">
        <v>1</v>
      </c>
      <c r="F394" s="196" t="s">
        <v>189</v>
      </c>
      <c r="G394" s="14"/>
      <c r="H394" s="197">
        <v>2</v>
      </c>
      <c r="I394" s="198"/>
      <c r="J394" s="14"/>
      <c r="K394" s="14"/>
      <c r="L394" s="194"/>
      <c r="M394" s="199"/>
      <c r="N394" s="200"/>
      <c r="O394" s="200"/>
      <c r="P394" s="200"/>
      <c r="Q394" s="200"/>
      <c r="R394" s="200"/>
      <c r="S394" s="200"/>
      <c r="T394" s="20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5" t="s">
        <v>163</v>
      </c>
      <c r="AU394" s="195" t="s">
        <v>86</v>
      </c>
      <c r="AV394" s="14" t="s">
        <v>154</v>
      </c>
      <c r="AW394" s="14" t="s">
        <v>33</v>
      </c>
      <c r="AX394" s="14" t="s">
        <v>8</v>
      </c>
      <c r="AY394" s="195" t="s">
        <v>153</v>
      </c>
    </row>
    <row r="395" s="2" customFormat="1" ht="24.15" customHeight="1">
      <c r="A395" s="37"/>
      <c r="B395" s="171"/>
      <c r="C395" s="172" t="s">
        <v>642</v>
      </c>
      <c r="D395" s="172" t="s">
        <v>156</v>
      </c>
      <c r="E395" s="173" t="s">
        <v>643</v>
      </c>
      <c r="F395" s="174" t="s">
        <v>644</v>
      </c>
      <c r="G395" s="175" t="s">
        <v>206</v>
      </c>
      <c r="H395" s="176">
        <v>0.40899999999999997</v>
      </c>
      <c r="I395" s="177"/>
      <c r="J395" s="178">
        <f>ROUND(I395*H395,0)</f>
        <v>0</v>
      </c>
      <c r="K395" s="174" t="s">
        <v>160</v>
      </c>
      <c r="L395" s="38"/>
      <c r="M395" s="179" t="s">
        <v>1</v>
      </c>
      <c r="N395" s="180" t="s">
        <v>42</v>
      </c>
      <c r="O395" s="76"/>
      <c r="P395" s="181">
        <f>O395*H395</f>
        <v>0</v>
      </c>
      <c r="Q395" s="181">
        <v>0</v>
      </c>
      <c r="R395" s="181">
        <f>Q395*H395</f>
        <v>0</v>
      </c>
      <c r="S395" s="181">
        <v>0</v>
      </c>
      <c r="T395" s="18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3" t="s">
        <v>201</v>
      </c>
      <c r="AT395" s="183" t="s">
        <v>156</v>
      </c>
      <c r="AU395" s="183" t="s">
        <v>86</v>
      </c>
      <c r="AY395" s="18" t="s">
        <v>153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8" t="s">
        <v>8</v>
      </c>
      <c r="BK395" s="184">
        <f>ROUND(I395*H395,0)</f>
        <v>0</v>
      </c>
      <c r="BL395" s="18" t="s">
        <v>201</v>
      </c>
      <c r="BM395" s="183" t="s">
        <v>645</v>
      </c>
    </row>
    <row r="396" s="2" customFormat="1" ht="24.15" customHeight="1">
      <c r="A396" s="37"/>
      <c r="B396" s="171"/>
      <c r="C396" s="172" t="s">
        <v>494</v>
      </c>
      <c r="D396" s="172" t="s">
        <v>156</v>
      </c>
      <c r="E396" s="173" t="s">
        <v>646</v>
      </c>
      <c r="F396" s="174" t="s">
        <v>647</v>
      </c>
      <c r="G396" s="175" t="s">
        <v>206</v>
      </c>
      <c r="H396" s="176">
        <v>0.40899999999999997</v>
      </c>
      <c r="I396" s="177"/>
      <c r="J396" s="178">
        <f>ROUND(I396*H396,0)</f>
        <v>0</v>
      </c>
      <c r="K396" s="174" t="s">
        <v>160</v>
      </c>
      <c r="L396" s="38"/>
      <c r="M396" s="179" t="s">
        <v>1</v>
      </c>
      <c r="N396" s="180" t="s">
        <v>42</v>
      </c>
      <c r="O396" s="76"/>
      <c r="P396" s="181">
        <f>O396*H396</f>
        <v>0</v>
      </c>
      <c r="Q396" s="181">
        <v>0</v>
      </c>
      <c r="R396" s="181">
        <f>Q396*H396</f>
        <v>0</v>
      </c>
      <c r="S396" s="181">
        <v>0</v>
      </c>
      <c r="T396" s="18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3" t="s">
        <v>201</v>
      </c>
      <c r="AT396" s="183" t="s">
        <v>156</v>
      </c>
      <c r="AU396" s="183" t="s">
        <v>86</v>
      </c>
      <c r="AY396" s="18" t="s">
        <v>153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8" t="s">
        <v>8</v>
      </c>
      <c r="BK396" s="184">
        <f>ROUND(I396*H396,0)</f>
        <v>0</v>
      </c>
      <c r="BL396" s="18" t="s">
        <v>201</v>
      </c>
      <c r="BM396" s="183" t="s">
        <v>648</v>
      </c>
    </row>
    <row r="397" s="12" customFormat="1" ht="22.8" customHeight="1">
      <c r="A397" s="12"/>
      <c r="B397" s="158"/>
      <c r="C397" s="12"/>
      <c r="D397" s="159" t="s">
        <v>76</v>
      </c>
      <c r="E397" s="169" t="s">
        <v>649</v>
      </c>
      <c r="F397" s="169" t="s">
        <v>650</v>
      </c>
      <c r="G397" s="12"/>
      <c r="H397" s="12"/>
      <c r="I397" s="161"/>
      <c r="J397" s="170">
        <f>BK397</f>
        <v>0</v>
      </c>
      <c r="K397" s="12"/>
      <c r="L397" s="158"/>
      <c r="M397" s="163"/>
      <c r="N397" s="164"/>
      <c r="O397" s="164"/>
      <c r="P397" s="165">
        <f>SUM(P398:P434)</f>
        <v>0</v>
      </c>
      <c r="Q397" s="164"/>
      <c r="R397" s="165">
        <f>SUM(R398:R434)</f>
        <v>0.75142962260000001</v>
      </c>
      <c r="S397" s="164"/>
      <c r="T397" s="166">
        <f>SUM(T398:T434)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59" t="s">
        <v>86</v>
      </c>
      <c r="AT397" s="167" t="s">
        <v>76</v>
      </c>
      <c r="AU397" s="167" t="s">
        <v>8</v>
      </c>
      <c r="AY397" s="159" t="s">
        <v>153</v>
      </c>
      <c r="BK397" s="168">
        <f>SUM(BK398:BK434)</f>
        <v>0</v>
      </c>
    </row>
    <row r="398" s="2" customFormat="1" ht="16.5" customHeight="1">
      <c r="A398" s="37"/>
      <c r="B398" s="171"/>
      <c r="C398" s="172" t="s">
        <v>651</v>
      </c>
      <c r="D398" s="172" t="s">
        <v>156</v>
      </c>
      <c r="E398" s="173" t="s">
        <v>652</v>
      </c>
      <c r="F398" s="174" t="s">
        <v>653</v>
      </c>
      <c r="G398" s="175" t="s">
        <v>159</v>
      </c>
      <c r="H398" s="176">
        <v>17.134</v>
      </c>
      <c r="I398" s="177"/>
      <c r="J398" s="178">
        <f>ROUND(I398*H398,0)</f>
        <v>0</v>
      </c>
      <c r="K398" s="174" t="s">
        <v>160</v>
      </c>
      <c r="L398" s="38"/>
      <c r="M398" s="179" t="s">
        <v>1</v>
      </c>
      <c r="N398" s="180" t="s">
        <v>42</v>
      </c>
      <c r="O398" s="76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3" t="s">
        <v>201</v>
      </c>
      <c r="AT398" s="183" t="s">
        <v>156</v>
      </c>
      <c r="AU398" s="183" t="s">
        <v>86</v>
      </c>
      <c r="AY398" s="18" t="s">
        <v>153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8" t="s">
        <v>8</v>
      </c>
      <c r="BK398" s="184">
        <f>ROUND(I398*H398,0)</f>
        <v>0</v>
      </c>
      <c r="BL398" s="18" t="s">
        <v>201</v>
      </c>
      <c r="BM398" s="183" t="s">
        <v>654</v>
      </c>
    </row>
    <row r="399" s="13" customFormat="1">
      <c r="A399" s="13"/>
      <c r="B399" s="185"/>
      <c r="C399" s="13"/>
      <c r="D399" s="186" t="s">
        <v>163</v>
      </c>
      <c r="E399" s="187" t="s">
        <v>1</v>
      </c>
      <c r="F399" s="188" t="s">
        <v>104</v>
      </c>
      <c r="G399" s="13"/>
      <c r="H399" s="189">
        <v>17.134</v>
      </c>
      <c r="I399" s="190"/>
      <c r="J399" s="13"/>
      <c r="K399" s="13"/>
      <c r="L399" s="185"/>
      <c r="M399" s="191"/>
      <c r="N399" s="192"/>
      <c r="O399" s="192"/>
      <c r="P399" s="192"/>
      <c r="Q399" s="192"/>
      <c r="R399" s="192"/>
      <c r="S399" s="192"/>
      <c r="T399" s="19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7" t="s">
        <v>163</v>
      </c>
      <c r="AU399" s="187" t="s">
        <v>86</v>
      </c>
      <c r="AV399" s="13" t="s">
        <v>86</v>
      </c>
      <c r="AW399" s="13" t="s">
        <v>33</v>
      </c>
      <c r="AX399" s="13" t="s">
        <v>8</v>
      </c>
      <c r="AY399" s="187" t="s">
        <v>153</v>
      </c>
    </row>
    <row r="400" s="2" customFormat="1" ht="16.5" customHeight="1">
      <c r="A400" s="37"/>
      <c r="B400" s="171"/>
      <c r="C400" s="172" t="s">
        <v>498</v>
      </c>
      <c r="D400" s="172" t="s">
        <v>156</v>
      </c>
      <c r="E400" s="173" t="s">
        <v>655</v>
      </c>
      <c r="F400" s="174" t="s">
        <v>656</v>
      </c>
      <c r="G400" s="175" t="s">
        <v>159</v>
      </c>
      <c r="H400" s="176">
        <v>17.134</v>
      </c>
      <c r="I400" s="177"/>
      <c r="J400" s="178">
        <f>ROUND(I400*H400,0)</f>
        <v>0</v>
      </c>
      <c r="K400" s="174" t="s">
        <v>160</v>
      </c>
      <c r="L400" s="38"/>
      <c r="M400" s="179" t="s">
        <v>1</v>
      </c>
      <c r="N400" s="180" t="s">
        <v>42</v>
      </c>
      <c r="O400" s="76"/>
      <c r="P400" s="181">
        <f>O400*H400</f>
        <v>0</v>
      </c>
      <c r="Q400" s="181">
        <v>0.00029999999999999997</v>
      </c>
      <c r="R400" s="181">
        <f>Q400*H400</f>
        <v>0.0051401999999999993</v>
      </c>
      <c r="S400" s="181">
        <v>0</v>
      </c>
      <c r="T400" s="18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3" t="s">
        <v>201</v>
      </c>
      <c r="AT400" s="183" t="s">
        <v>156</v>
      </c>
      <c r="AU400" s="183" t="s">
        <v>86</v>
      </c>
      <c r="AY400" s="18" t="s">
        <v>153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8" t="s">
        <v>8</v>
      </c>
      <c r="BK400" s="184">
        <f>ROUND(I400*H400,0)</f>
        <v>0</v>
      </c>
      <c r="BL400" s="18" t="s">
        <v>201</v>
      </c>
      <c r="BM400" s="183" t="s">
        <v>657</v>
      </c>
    </row>
    <row r="401" s="13" customFormat="1">
      <c r="A401" s="13"/>
      <c r="B401" s="185"/>
      <c r="C401" s="13"/>
      <c r="D401" s="186" t="s">
        <v>163</v>
      </c>
      <c r="E401" s="187" t="s">
        <v>1</v>
      </c>
      <c r="F401" s="188" t="s">
        <v>104</v>
      </c>
      <c r="G401" s="13"/>
      <c r="H401" s="189">
        <v>17.134</v>
      </c>
      <c r="I401" s="190"/>
      <c r="J401" s="13"/>
      <c r="K401" s="13"/>
      <c r="L401" s="185"/>
      <c r="M401" s="191"/>
      <c r="N401" s="192"/>
      <c r="O401" s="192"/>
      <c r="P401" s="192"/>
      <c r="Q401" s="192"/>
      <c r="R401" s="192"/>
      <c r="S401" s="192"/>
      <c r="T401" s="19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163</v>
      </c>
      <c r="AU401" s="187" t="s">
        <v>86</v>
      </c>
      <c r="AV401" s="13" t="s">
        <v>86</v>
      </c>
      <c r="AW401" s="13" t="s">
        <v>33</v>
      </c>
      <c r="AX401" s="13" t="s">
        <v>8</v>
      </c>
      <c r="AY401" s="187" t="s">
        <v>153</v>
      </c>
    </row>
    <row r="402" s="2" customFormat="1" ht="24.15" customHeight="1">
      <c r="A402" s="37"/>
      <c r="B402" s="171"/>
      <c r="C402" s="172" t="s">
        <v>658</v>
      </c>
      <c r="D402" s="172" t="s">
        <v>156</v>
      </c>
      <c r="E402" s="173" t="s">
        <v>659</v>
      </c>
      <c r="F402" s="174" t="s">
        <v>660</v>
      </c>
      <c r="G402" s="175" t="s">
        <v>387</v>
      </c>
      <c r="H402" s="176">
        <v>37.030000000000001</v>
      </c>
      <c r="I402" s="177"/>
      <c r="J402" s="178">
        <f>ROUND(I402*H402,0)</f>
        <v>0</v>
      </c>
      <c r="K402" s="174" t="s">
        <v>160</v>
      </c>
      <c r="L402" s="38"/>
      <c r="M402" s="179" t="s">
        <v>1</v>
      </c>
      <c r="N402" s="180" t="s">
        <v>42</v>
      </c>
      <c r="O402" s="76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3" t="s">
        <v>201</v>
      </c>
      <c r="AT402" s="183" t="s">
        <v>156</v>
      </c>
      <c r="AU402" s="183" t="s">
        <v>86</v>
      </c>
      <c r="AY402" s="18" t="s">
        <v>153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8" t="s">
        <v>8</v>
      </c>
      <c r="BK402" s="184">
        <f>ROUND(I402*H402,0)</f>
        <v>0</v>
      </c>
      <c r="BL402" s="18" t="s">
        <v>201</v>
      </c>
      <c r="BM402" s="183" t="s">
        <v>661</v>
      </c>
    </row>
    <row r="403" s="13" customFormat="1">
      <c r="A403" s="13"/>
      <c r="B403" s="185"/>
      <c r="C403" s="13"/>
      <c r="D403" s="186" t="s">
        <v>163</v>
      </c>
      <c r="E403" s="187" t="s">
        <v>1</v>
      </c>
      <c r="F403" s="188" t="s">
        <v>662</v>
      </c>
      <c r="G403" s="13"/>
      <c r="H403" s="189">
        <v>7.4500000000000002</v>
      </c>
      <c r="I403" s="190"/>
      <c r="J403" s="13"/>
      <c r="K403" s="13"/>
      <c r="L403" s="185"/>
      <c r="M403" s="191"/>
      <c r="N403" s="192"/>
      <c r="O403" s="192"/>
      <c r="P403" s="192"/>
      <c r="Q403" s="192"/>
      <c r="R403" s="192"/>
      <c r="S403" s="192"/>
      <c r="T403" s="19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7" t="s">
        <v>163</v>
      </c>
      <c r="AU403" s="187" t="s">
        <v>86</v>
      </c>
      <c r="AV403" s="13" t="s">
        <v>86</v>
      </c>
      <c r="AW403" s="13" t="s">
        <v>33</v>
      </c>
      <c r="AX403" s="13" t="s">
        <v>77</v>
      </c>
      <c r="AY403" s="187" t="s">
        <v>153</v>
      </c>
    </row>
    <row r="404" s="13" customFormat="1">
      <c r="A404" s="13"/>
      <c r="B404" s="185"/>
      <c r="C404" s="13"/>
      <c r="D404" s="186" t="s">
        <v>163</v>
      </c>
      <c r="E404" s="187" t="s">
        <v>1</v>
      </c>
      <c r="F404" s="188" t="s">
        <v>663</v>
      </c>
      <c r="G404" s="13"/>
      <c r="H404" s="189">
        <v>5.9800000000000004</v>
      </c>
      <c r="I404" s="190"/>
      <c r="J404" s="13"/>
      <c r="K404" s="13"/>
      <c r="L404" s="185"/>
      <c r="M404" s="191"/>
      <c r="N404" s="192"/>
      <c r="O404" s="192"/>
      <c r="P404" s="192"/>
      <c r="Q404" s="192"/>
      <c r="R404" s="192"/>
      <c r="S404" s="192"/>
      <c r="T404" s="19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7" t="s">
        <v>163</v>
      </c>
      <c r="AU404" s="187" t="s">
        <v>86</v>
      </c>
      <c r="AV404" s="13" t="s">
        <v>86</v>
      </c>
      <c r="AW404" s="13" t="s">
        <v>33</v>
      </c>
      <c r="AX404" s="13" t="s">
        <v>77</v>
      </c>
      <c r="AY404" s="187" t="s">
        <v>153</v>
      </c>
    </row>
    <row r="405" s="13" customFormat="1">
      <c r="A405" s="13"/>
      <c r="B405" s="185"/>
      <c r="C405" s="13"/>
      <c r="D405" s="186" t="s">
        <v>163</v>
      </c>
      <c r="E405" s="187" t="s">
        <v>1</v>
      </c>
      <c r="F405" s="188" t="s">
        <v>664</v>
      </c>
      <c r="G405" s="13"/>
      <c r="H405" s="189">
        <v>8.8119999999999994</v>
      </c>
      <c r="I405" s="190"/>
      <c r="J405" s="13"/>
      <c r="K405" s="13"/>
      <c r="L405" s="185"/>
      <c r="M405" s="191"/>
      <c r="N405" s="192"/>
      <c r="O405" s="192"/>
      <c r="P405" s="192"/>
      <c r="Q405" s="192"/>
      <c r="R405" s="192"/>
      <c r="S405" s="192"/>
      <c r="T405" s="19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7" t="s">
        <v>163</v>
      </c>
      <c r="AU405" s="187" t="s">
        <v>86</v>
      </c>
      <c r="AV405" s="13" t="s">
        <v>86</v>
      </c>
      <c r="AW405" s="13" t="s">
        <v>33</v>
      </c>
      <c r="AX405" s="13" t="s">
        <v>77</v>
      </c>
      <c r="AY405" s="187" t="s">
        <v>153</v>
      </c>
    </row>
    <row r="406" s="13" customFormat="1">
      <c r="A406" s="13"/>
      <c r="B406" s="185"/>
      <c r="C406" s="13"/>
      <c r="D406" s="186" t="s">
        <v>163</v>
      </c>
      <c r="E406" s="187" t="s">
        <v>1</v>
      </c>
      <c r="F406" s="188" t="s">
        <v>665</v>
      </c>
      <c r="G406" s="13"/>
      <c r="H406" s="189">
        <v>5.9699999999999998</v>
      </c>
      <c r="I406" s="190"/>
      <c r="J406" s="13"/>
      <c r="K406" s="13"/>
      <c r="L406" s="185"/>
      <c r="M406" s="191"/>
      <c r="N406" s="192"/>
      <c r="O406" s="192"/>
      <c r="P406" s="192"/>
      <c r="Q406" s="192"/>
      <c r="R406" s="192"/>
      <c r="S406" s="192"/>
      <c r="T406" s="19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7" t="s">
        <v>163</v>
      </c>
      <c r="AU406" s="187" t="s">
        <v>86</v>
      </c>
      <c r="AV406" s="13" t="s">
        <v>86</v>
      </c>
      <c r="AW406" s="13" t="s">
        <v>33</v>
      </c>
      <c r="AX406" s="13" t="s">
        <v>77</v>
      </c>
      <c r="AY406" s="187" t="s">
        <v>153</v>
      </c>
    </row>
    <row r="407" s="13" customFormat="1">
      <c r="A407" s="13"/>
      <c r="B407" s="185"/>
      <c r="C407" s="13"/>
      <c r="D407" s="186" t="s">
        <v>163</v>
      </c>
      <c r="E407" s="187" t="s">
        <v>1</v>
      </c>
      <c r="F407" s="188" t="s">
        <v>666</v>
      </c>
      <c r="G407" s="13"/>
      <c r="H407" s="189">
        <v>8.8179999999999996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163</v>
      </c>
      <c r="AU407" s="187" t="s">
        <v>86</v>
      </c>
      <c r="AV407" s="13" t="s">
        <v>86</v>
      </c>
      <c r="AW407" s="13" t="s">
        <v>33</v>
      </c>
      <c r="AX407" s="13" t="s">
        <v>77</v>
      </c>
      <c r="AY407" s="187" t="s">
        <v>153</v>
      </c>
    </row>
    <row r="408" s="14" customFormat="1">
      <c r="A408" s="14"/>
      <c r="B408" s="194"/>
      <c r="C408" s="14"/>
      <c r="D408" s="186" t="s">
        <v>163</v>
      </c>
      <c r="E408" s="195" t="s">
        <v>107</v>
      </c>
      <c r="F408" s="196" t="s">
        <v>189</v>
      </c>
      <c r="G408" s="14"/>
      <c r="H408" s="197">
        <v>37.030000000000001</v>
      </c>
      <c r="I408" s="198"/>
      <c r="J408" s="14"/>
      <c r="K408" s="14"/>
      <c r="L408" s="194"/>
      <c r="M408" s="199"/>
      <c r="N408" s="200"/>
      <c r="O408" s="200"/>
      <c r="P408" s="200"/>
      <c r="Q408" s="200"/>
      <c r="R408" s="200"/>
      <c r="S408" s="200"/>
      <c r="T408" s="20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5" t="s">
        <v>163</v>
      </c>
      <c r="AU408" s="195" t="s">
        <v>86</v>
      </c>
      <c r="AV408" s="14" t="s">
        <v>154</v>
      </c>
      <c r="AW408" s="14" t="s">
        <v>33</v>
      </c>
      <c r="AX408" s="14" t="s">
        <v>8</v>
      </c>
      <c r="AY408" s="195" t="s">
        <v>153</v>
      </c>
    </row>
    <row r="409" s="2" customFormat="1" ht="24.15" customHeight="1">
      <c r="A409" s="37"/>
      <c r="B409" s="171"/>
      <c r="C409" s="202" t="s">
        <v>515</v>
      </c>
      <c r="D409" s="202" t="s">
        <v>257</v>
      </c>
      <c r="E409" s="203" t="s">
        <v>667</v>
      </c>
      <c r="F409" s="204" t="s">
        <v>668</v>
      </c>
      <c r="G409" s="205" t="s">
        <v>387</v>
      </c>
      <c r="H409" s="206">
        <v>40.732999999999997</v>
      </c>
      <c r="I409" s="207"/>
      <c r="J409" s="208">
        <f>ROUND(I409*H409,0)</f>
        <v>0</v>
      </c>
      <c r="K409" s="204" t="s">
        <v>160</v>
      </c>
      <c r="L409" s="209"/>
      <c r="M409" s="210" t="s">
        <v>1</v>
      </c>
      <c r="N409" s="211" t="s">
        <v>42</v>
      </c>
      <c r="O409" s="76"/>
      <c r="P409" s="181">
        <f>O409*H409</f>
        <v>0</v>
      </c>
      <c r="Q409" s="181">
        <v>0.00014999999999999999</v>
      </c>
      <c r="R409" s="181">
        <f>Q409*H409</f>
        <v>0.0061099499999999994</v>
      </c>
      <c r="S409" s="181">
        <v>0</v>
      </c>
      <c r="T409" s="18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3" t="s">
        <v>260</v>
      </c>
      <c r="AT409" s="183" t="s">
        <v>257</v>
      </c>
      <c r="AU409" s="183" t="s">
        <v>86</v>
      </c>
      <c r="AY409" s="18" t="s">
        <v>153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8" t="s">
        <v>8</v>
      </c>
      <c r="BK409" s="184">
        <f>ROUND(I409*H409,0)</f>
        <v>0</v>
      </c>
      <c r="BL409" s="18" t="s">
        <v>201</v>
      </c>
      <c r="BM409" s="183" t="s">
        <v>669</v>
      </c>
    </row>
    <row r="410" s="13" customFormat="1">
      <c r="A410" s="13"/>
      <c r="B410" s="185"/>
      <c r="C410" s="13"/>
      <c r="D410" s="186" t="s">
        <v>163</v>
      </c>
      <c r="E410" s="187" t="s">
        <v>1</v>
      </c>
      <c r="F410" s="188" t="s">
        <v>670</v>
      </c>
      <c r="G410" s="13"/>
      <c r="H410" s="189">
        <v>40.732999999999997</v>
      </c>
      <c r="I410" s="190"/>
      <c r="J410" s="13"/>
      <c r="K410" s="13"/>
      <c r="L410" s="185"/>
      <c r="M410" s="191"/>
      <c r="N410" s="192"/>
      <c r="O410" s="192"/>
      <c r="P410" s="192"/>
      <c r="Q410" s="192"/>
      <c r="R410" s="192"/>
      <c r="S410" s="192"/>
      <c r="T410" s="19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7" t="s">
        <v>163</v>
      </c>
      <c r="AU410" s="187" t="s">
        <v>86</v>
      </c>
      <c r="AV410" s="13" t="s">
        <v>86</v>
      </c>
      <c r="AW410" s="13" t="s">
        <v>33</v>
      </c>
      <c r="AX410" s="13" t="s">
        <v>8</v>
      </c>
      <c r="AY410" s="187" t="s">
        <v>153</v>
      </c>
    </row>
    <row r="411" s="2" customFormat="1" ht="16.5" customHeight="1">
      <c r="A411" s="37"/>
      <c r="B411" s="171"/>
      <c r="C411" s="172" t="s">
        <v>671</v>
      </c>
      <c r="D411" s="172" t="s">
        <v>156</v>
      </c>
      <c r="E411" s="173" t="s">
        <v>672</v>
      </c>
      <c r="F411" s="174" t="s">
        <v>673</v>
      </c>
      <c r="G411" s="175" t="s">
        <v>387</v>
      </c>
      <c r="H411" s="176">
        <v>2.2999999999999998</v>
      </c>
      <c r="I411" s="177"/>
      <c r="J411" s="178">
        <f>ROUND(I411*H411,0)</f>
        <v>0</v>
      </c>
      <c r="K411" s="174" t="s">
        <v>160</v>
      </c>
      <c r="L411" s="38"/>
      <c r="M411" s="179" t="s">
        <v>1</v>
      </c>
      <c r="N411" s="180" t="s">
        <v>42</v>
      </c>
      <c r="O411" s="76"/>
      <c r="P411" s="181">
        <f>O411*H411</f>
        <v>0</v>
      </c>
      <c r="Q411" s="181">
        <v>0.00020000000000000001</v>
      </c>
      <c r="R411" s="181">
        <f>Q411*H411</f>
        <v>0.00045999999999999996</v>
      </c>
      <c r="S411" s="181">
        <v>0</v>
      </c>
      <c r="T411" s="18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3" t="s">
        <v>201</v>
      </c>
      <c r="AT411" s="183" t="s">
        <v>156</v>
      </c>
      <c r="AU411" s="183" t="s">
        <v>86</v>
      </c>
      <c r="AY411" s="18" t="s">
        <v>153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8" t="s">
        <v>8</v>
      </c>
      <c r="BK411" s="184">
        <f>ROUND(I411*H411,0)</f>
        <v>0</v>
      </c>
      <c r="BL411" s="18" t="s">
        <v>201</v>
      </c>
      <c r="BM411" s="183" t="s">
        <v>674</v>
      </c>
    </row>
    <row r="412" s="13" customFormat="1">
      <c r="A412" s="13"/>
      <c r="B412" s="185"/>
      <c r="C412" s="13"/>
      <c r="D412" s="186" t="s">
        <v>163</v>
      </c>
      <c r="E412" s="187" t="s">
        <v>1</v>
      </c>
      <c r="F412" s="188" t="s">
        <v>675</v>
      </c>
      <c r="G412" s="13"/>
      <c r="H412" s="189">
        <v>2.2999999999999998</v>
      </c>
      <c r="I412" s="190"/>
      <c r="J412" s="13"/>
      <c r="K412" s="13"/>
      <c r="L412" s="185"/>
      <c r="M412" s="191"/>
      <c r="N412" s="192"/>
      <c r="O412" s="192"/>
      <c r="P412" s="192"/>
      <c r="Q412" s="192"/>
      <c r="R412" s="192"/>
      <c r="S412" s="192"/>
      <c r="T412" s="19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7" t="s">
        <v>163</v>
      </c>
      <c r="AU412" s="187" t="s">
        <v>86</v>
      </c>
      <c r="AV412" s="13" t="s">
        <v>86</v>
      </c>
      <c r="AW412" s="13" t="s">
        <v>33</v>
      </c>
      <c r="AX412" s="13" t="s">
        <v>8</v>
      </c>
      <c r="AY412" s="187" t="s">
        <v>153</v>
      </c>
    </row>
    <row r="413" s="2" customFormat="1" ht="16.5" customHeight="1">
      <c r="A413" s="37"/>
      <c r="B413" s="171"/>
      <c r="C413" s="202" t="s">
        <v>676</v>
      </c>
      <c r="D413" s="202" t="s">
        <v>257</v>
      </c>
      <c r="E413" s="203" t="s">
        <v>677</v>
      </c>
      <c r="F413" s="204" t="s">
        <v>678</v>
      </c>
      <c r="G413" s="205" t="s">
        <v>387</v>
      </c>
      <c r="H413" s="206">
        <v>2.5</v>
      </c>
      <c r="I413" s="207"/>
      <c r="J413" s="208">
        <f>ROUND(I413*H413,0)</f>
        <v>0</v>
      </c>
      <c r="K413" s="204" t="s">
        <v>1</v>
      </c>
      <c r="L413" s="209"/>
      <c r="M413" s="210" t="s">
        <v>1</v>
      </c>
      <c r="N413" s="211" t="s">
        <v>42</v>
      </c>
      <c r="O413" s="76"/>
      <c r="P413" s="181">
        <f>O413*H413</f>
        <v>0</v>
      </c>
      <c r="Q413" s="181">
        <v>0.00025999999999999998</v>
      </c>
      <c r="R413" s="181">
        <f>Q413*H413</f>
        <v>0.00064999999999999997</v>
      </c>
      <c r="S413" s="181">
        <v>0</v>
      </c>
      <c r="T413" s="18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3" t="s">
        <v>260</v>
      </c>
      <c r="AT413" s="183" t="s">
        <v>257</v>
      </c>
      <c r="AU413" s="183" t="s">
        <v>86</v>
      </c>
      <c r="AY413" s="18" t="s">
        <v>153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8" t="s">
        <v>8</v>
      </c>
      <c r="BK413" s="184">
        <f>ROUND(I413*H413,0)</f>
        <v>0</v>
      </c>
      <c r="BL413" s="18" t="s">
        <v>201</v>
      </c>
      <c r="BM413" s="183" t="s">
        <v>679</v>
      </c>
    </row>
    <row r="414" s="13" customFormat="1">
      <c r="A414" s="13"/>
      <c r="B414" s="185"/>
      <c r="C414" s="13"/>
      <c r="D414" s="186" t="s">
        <v>163</v>
      </c>
      <c r="E414" s="187" t="s">
        <v>1</v>
      </c>
      <c r="F414" s="188" t="s">
        <v>680</v>
      </c>
      <c r="G414" s="13"/>
      <c r="H414" s="189">
        <v>2.5</v>
      </c>
      <c r="I414" s="190"/>
      <c r="J414" s="13"/>
      <c r="K414" s="13"/>
      <c r="L414" s="185"/>
      <c r="M414" s="191"/>
      <c r="N414" s="192"/>
      <c r="O414" s="192"/>
      <c r="P414" s="192"/>
      <c r="Q414" s="192"/>
      <c r="R414" s="192"/>
      <c r="S414" s="192"/>
      <c r="T414" s="19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7" t="s">
        <v>163</v>
      </c>
      <c r="AU414" s="187" t="s">
        <v>86</v>
      </c>
      <c r="AV414" s="13" t="s">
        <v>86</v>
      </c>
      <c r="AW414" s="13" t="s">
        <v>33</v>
      </c>
      <c r="AX414" s="13" t="s">
        <v>8</v>
      </c>
      <c r="AY414" s="187" t="s">
        <v>153</v>
      </c>
    </row>
    <row r="415" s="2" customFormat="1" ht="33" customHeight="1">
      <c r="A415" s="37"/>
      <c r="B415" s="171"/>
      <c r="C415" s="172" t="s">
        <v>681</v>
      </c>
      <c r="D415" s="172" t="s">
        <v>156</v>
      </c>
      <c r="E415" s="173" t="s">
        <v>682</v>
      </c>
      <c r="F415" s="174" t="s">
        <v>683</v>
      </c>
      <c r="G415" s="175" t="s">
        <v>159</v>
      </c>
      <c r="H415" s="176">
        <v>17.134</v>
      </c>
      <c r="I415" s="177"/>
      <c r="J415" s="178">
        <f>ROUND(I415*H415,0)</f>
        <v>0</v>
      </c>
      <c r="K415" s="174" t="s">
        <v>160</v>
      </c>
      <c r="L415" s="38"/>
      <c r="M415" s="179" t="s">
        <v>1</v>
      </c>
      <c r="N415" s="180" t="s">
        <v>42</v>
      </c>
      <c r="O415" s="76"/>
      <c r="P415" s="181">
        <f>O415*H415</f>
        <v>0</v>
      </c>
      <c r="Q415" s="181">
        <v>0.0089999999999999993</v>
      </c>
      <c r="R415" s="181">
        <f>Q415*H415</f>
        <v>0.15420599999999998</v>
      </c>
      <c r="S415" s="181">
        <v>0</v>
      </c>
      <c r="T415" s="18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3" t="s">
        <v>201</v>
      </c>
      <c r="AT415" s="183" t="s">
        <v>156</v>
      </c>
      <c r="AU415" s="183" t="s">
        <v>86</v>
      </c>
      <c r="AY415" s="18" t="s">
        <v>153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8</v>
      </c>
      <c r="BK415" s="184">
        <f>ROUND(I415*H415,0)</f>
        <v>0</v>
      </c>
      <c r="BL415" s="18" t="s">
        <v>201</v>
      </c>
      <c r="BM415" s="183" t="s">
        <v>684</v>
      </c>
    </row>
    <row r="416" s="13" customFormat="1">
      <c r="A416" s="13"/>
      <c r="B416" s="185"/>
      <c r="C416" s="13"/>
      <c r="D416" s="186" t="s">
        <v>163</v>
      </c>
      <c r="E416" s="187" t="s">
        <v>1</v>
      </c>
      <c r="F416" s="188" t="s">
        <v>685</v>
      </c>
      <c r="G416" s="13"/>
      <c r="H416" s="189">
        <v>3.464</v>
      </c>
      <c r="I416" s="190"/>
      <c r="J416" s="13"/>
      <c r="K416" s="13"/>
      <c r="L416" s="185"/>
      <c r="M416" s="191"/>
      <c r="N416" s="192"/>
      <c r="O416" s="192"/>
      <c r="P416" s="192"/>
      <c r="Q416" s="192"/>
      <c r="R416" s="192"/>
      <c r="S416" s="192"/>
      <c r="T416" s="19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7" t="s">
        <v>163</v>
      </c>
      <c r="AU416" s="187" t="s">
        <v>86</v>
      </c>
      <c r="AV416" s="13" t="s">
        <v>86</v>
      </c>
      <c r="AW416" s="13" t="s">
        <v>33</v>
      </c>
      <c r="AX416" s="13" t="s">
        <v>77</v>
      </c>
      <c r="AY416" s="187" t="s">
        <v>153</v>
      </c>
    </row>
    <row r="417" s="13" customFormat="1">
      <c r="A417" s="13"/>
      <c r="B417" s="185"/>
      <c r="C417" s="13"/>
      <c r="D417" s="186" t="s">
        <v>163</v>
      </c>
      <c r="E417" s="187" t="s">
        <v>1</v>
      </c>
      <c r="F417" s="188" t="s">
        <v>686</v>
      </c>
      <c r="G417" s="13"/>
      <c r="H417" s="189">
        <v>2.1419999999999999</v>
      </c>
      <c r="I417" s="190"/>
      <c r="J417" s="13"/>
      <c r="K417" s="13"/>
      <c r="L417" s="185"/>
      <c r="M417" s="191"/>
      <c r="N417" s="192"/>
      <c r="O417" s="192"/>
      <c r="P417" s="192"/>
      <c r="Q417" s="192"/>
      <c r="R417" s="192"/>
      <c r="S417" s="192"/>
      <c r="T417" s="19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7" t="s">
        <v>163</v>
      </c>
      <c r="AU417" s="187" t="s">
        <v>86</v>
      </c>
      <c r="AV417" s="13" t="s">
        <v>86</v>
      </c>
      <c r="AW417" s="13" t="s">
        <v>33</v>
      </c>
      <c r="AX417" s="13" t="s">
        <v>77</v>
      </c>
      <c r="AY417" s="187" t="s">
        <v>153</v>
      </c>
    </row>
    <row r="418" s="13" customFormat="1">
      <c r="A418" s="13"/>
      <c r="B418" s="185"/>
      <c r="C418" s="13"/>
      <c r="D418" s="186" t="s">
        <v>163</v>
      </c>
      <c r="E418" s="187" t="s">
        <v>1</v>
      </c>
      <c r="F418" s="188" t="s">
        <v>687</v>
      </c>
      <c r="G418" s="13"/>
      <c r="H418" s="189">
        <v>4.6959999999999997</v>
      </c>
      <c r="I418" s="190"/>
      <c r="J418" s="13"/>
      <c r="K418" s="13"/>
      <c r="L418" s="185"/>
      <c r="M418" s="191"/>
      <c r="N418" s="192"/>
      <c r="O418" s="192"/>
      <c r="P418" s="192"/>
      <c r="Q418" s="192"/>
      <c r="R418" s="192"/>
      <c r="S418" s="192"/>
      <c r="T418" s="19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163</v>
      </c>
      <c r="AU418" s="187" t="s">
        <v>86</v>
      </c>
      <c r="AV418" s="13" t="s">
        <v>86</v>
      </c>
      <c r="AW418" s="13" t="s">
        <v>33</v>
      </c>
      <c r="AX418" s="13" t="s">
        <v>77</v>
      </c>
      <c r="AY418" s="187" t="s">
        <v>153</v>
      </c>
    </row>
    <row r="419" s="13" customFormat="1">
      <c r="A419" s="13"/>
      <c r="B419" s="185"/>
      <c r="C419" s="13"/>
      <c r="D419" s="186" t="s">
        <v>163</v>
      </c>
      <c r="E419" s="187" t="s">
        <v>1</v>
      </c>
      <c r="F419" s="188" t="s">
        <v>688</v>
      </c>
      <c r="G419" s="13"/>
      <c r="H419" s="189">
        <v>2.133</v>
      </c>
      <c r="I419" s="190"/>
      <c r="J419" s="13"/>
      <c r="K419" s="13"/>
      <c r="L419" s="185"/>
      <c r="M419" s="191"/>
      <c r="N419" s="192"/>
      <c r="O419" s="192"/>
      <c r="P419" s="192"/>
      <c r="Q419" s="192"/>
      <c r="R419" s="192"/>
      <c r="S419" s="192"/>
      <c r="T419" s="19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163</v>
      </c>
      <c r="AU419" s="187" t="s">
        <v>86</v>
      </c>
      <c r="AV419" s="13" t="s">
        <v>86</v>
      </c>
      <c r="AW419" s="13" t="s">
        <v>33</v>
      </c>
      <c r="AX419" s="13" t="s">
        <v>77</v>
      </c>
      <c r="AY419" s="187" t="s">
        <v>153</v>
      </c>
    </row>
    <row r="420" s="13" customFormat="1">
      <c r="A420" s="13"/>
      <c r="B420" s="185"/>
      <c r="C420" s="13"/>
      <c r="D420" s="186" t="s">
        <v>163</v>
      </c>
      <c r="E420" s="187" t="s">
        <v>1</v>
      </c>
      <c r="F420" s="188" t="s">
        <v>689</v>
      </c>
      <c r="G420" s="13"/>
      <c r="H420" s="189">
        <v>4.6989999999999998</v>
      </c>
      <c r="I420" s="190"/>
      <c r="J420" s="13"/>
      <c r="K420" s="13"/>
      <c r="L420" s="185"/>
      <c r="M420" s="191"/>
      <c r="N420" s="192"/>
      <c r="O420" s="192"/>
      <c r="P420" s="192"/>
      <c r="Q420" s="192"/>
      <c r="R420" s="192"/>
      <c r="S420" s="192"/>
      <c r="T420" s="19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163</v>
      </c>
      <c r="AU420" s="187" t="s">
        <v>86</v>
      </c>
      <c r="AV420" s="13" t="s">
        <v>86</v>
      </c>
      <c r="AW420" s="13" t="s">
        <v>33</v>
      </c>
      <c r="AX420" s="13" t="s">
        <v>77</v>
      </c>
      <c r="AY420" s="187" t="s">
        <v>153</v>
      </c>
    </row>
    <row r="421" s="14" customFormat="1">
      <c r="A421" s="14"/>
      <c r="B421" s="194"/>
      <c r="C421" s="14"/>
      <c r="D421" s="186" t="s">
        <v>163</v>
      </c>
      <c r="E421" s="195" t="s">
        <v>104</v>
      </c>
      <c r="F421" s="196" t="s">
        <v>189</v>
      </c>
      <c r="G421" s="14"/>
      <c r="H421" s="197">
        <v>17.134</v>
      </c>
      <c r="I421" s="198"/>
      <c r="J421" s="14"/>
      <c r="K421" s="14"/>
      <c r="L421" s="194"/>
      <c r="M421" s="199"/>
      <c r="N421" s="200"/>
      <c r="O421" s="200"/>
      <c r="P421" s="200"/>
      <c r="Q421" s="200"/>
      <c r="R421" s="200"/>
      <c r="S421" s="200"/>
      <c r="T421" s="20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5" t="s">
        <v>163</v>
      </c>
      <c r="AU421" s="195" t="s">
        <v>86</v>
      </c>
      <c r="AV421" s="14" t="s">
        <v>154</v>
      </c>
      <c r="AW421" s="14" t="s">
        <v>33</v>
      </c>
      <c r="AX421" s="14" t="s">
        <v>8</v>
      </c>
      <c r="AY421" s="195" t="s">
        <v>153</v>
      </c>
    </row>
    <row r="422" s="2" customFormat="1" ht="24.15" customHeight="1">
      <c r="A422" s="37"/>
      <c r="B422" s="171"/>
      <c r="C422" s="202" t="s">
        <v>690</v>
      </c>
      <c r="D422" s="202" t="s">
        <v>257</v>
      </c>
      <c r="E422" s="203" t="s">
        <v>691</v>
      </c>
      <c r="F422" s="204" t="s">
        <v>692</v>
      </c>
      <c r="G422" s="205" t="s">
        <v>159</v>
      </c>
      <c r="H422" s="206">
        <v>19.704000000000001</v>
      </c>
      <c r="I422" s="207"/>
      <c r="J422" s="208">
        <f>ROUND(I422*H422,0)</f>
        <v>0</v>
      </c>
      <c r="K422" s="204" t="s">
        <v>160</v>
      </c>
      <c r="L422" s="209"/>
      <c r="M422" s="210" t="s">
        <v>1</v>
      </c>
      <c r="N422" s="211" t="s">
        <v>42</v>
      </c>
      <c r="O422" s="76"/>
      <c r="P422" s="181">
        <f>O422*H422</f>
        <v>0</v>
      </c>
      <c r="Q422" s="181">
        <v>0.023</v>
      </c>
      <c r="R422" s="181">
        <f>Q422*H422</f>
        <v>0.45319199999999998</v>
      </c>
      <c r="S422" s="181">
        <v>0</v>
      </c>
      <c r="T422" s="18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3" t="s">
        <v>260</v>
      </c>
      <c r="AT422" s="183" t="s">
        <v>257</v>
      </c>
      <c r="AU422" s="183" t="s">
        <v>86</v>
      </c>
      <c r="AY422" s="18" t="s">
        <v>153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8" t="s">
        <v>8</v>
      </c>
      <c r="BK422" s="184">
        <f>ROUND(I422*H422,0)</f>
        <v>0</v>
      </c>
      <c r="BL422" s="18" t="s">
        <v>201</v>
      </c>
      <c r="BM422" s="183" t="s">
        <v>693</v>
      </c>
    </row>
    <row r="423" s="13" customFormat="1">
      <c r="A423" s="13"/>
      <c r="B423" s="185"/>
      <c r="C423" s="13"/>
      <c r="D423" s="186" t="s">
        <v>163</v>
      </c>
      <c r="E423" s="187" t="s">
        <v>1</v>
      </c>
      <c r="F423" s="188" t="s">
        <v>694</v>
      </c>
      <c r="G423" s="13"/>
      <c r="H423" s="189">
        <v>19.704000000000001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163</v>
      </c>
      <c r="AU423" s="187" t="s">
        <v>86</v>
      </c>
      <c r="AV423" s="13" t="s">
        <v>86</v>
      </c>
      <c r="AW423" s="13" t="s">
        <v>33</v>
      </c>
      <c r="AX423" s="13" t="s">
        <v>77</v>
      </c>
      <c r="AY423" s="187" t="s">
        <v>153</v>
      </c>
    </row>
    <row r="424" s="14" customFormat="1">
      <c r="A424" s="14"/>
      <c r="B424" s="194"/>
      <c r="C424" s="14"/>
      <c r="D424" s="186" t="s">
        <v>163</v>
      </c>
      <c r="E424" s="195" t="s">
        <v>1</v>
      </c>
      <c r="F424" s="196" t="s">
        <v>189</v>
      </c>
      <c r="G424" s="14"/>
      <c r="H424" s="197">
        <v>19.704000000000001</v>
      </c>
      <c r="I424" s="198"/>
      <c r="J424" s="14"/>
      <c r="K424" s="14"/>
      <c r="L424" s="194"/>
      <c r="M424" s="199"/>
      <c r="N424" s="200"/>
      <c r="O424" s="200"/>
      <c r="P424" s="200"/>
      <c r="Q424" s="200"/>
      <c r="R424" s="200"/>
      <c r="S424" s="200"/>
      <c r="T424" s="20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5" t="s">
        <v>163</v>
      </c>
      <c r="AU424" s="195" t="s">
        <v>86</v>
      </c>
      <c r="AV424" s="14" t="s">
        <v>154</v>
      </c>
      <c r="AW424" s="14" t="s">
        <v>33</v>
      </c>
      <c r="AX424" s="14" t="s">
        <v>8</v>
      </c>
      <c r="AY424" s="195" t="s">
        <v>153</v>
      </c>
    </row>
    <row r="425" s="2" customFormat="1" ht="24.15" customHeight="1">
      <c r="A425" s="37"/>
      <c r="B425" s="171"/>
      <c r="C425" s="172" t="s">
        <v>695</v>
      </c>
      <c r="D425" s="172" t="s">
        <v>156</v>
      </c>
      <c r="E425" s="173" t="s">
        <v>696</v>
      </c>
      <c r="F425" s="174" t="s">
        <v>697</v>
      </c>
      <c r="G425" s="175" t="s">
        <v>159</v>
      </c>
      <c r="H425" s="176">
        <v>17.134</v>
      </c>
      <c r="I425" s="177"/>
      <c r="J425" s="178">
        <f>ROUND(I425*H425,0)</f>
        <v>0</v>
      </c>
      <c r="K425" s="174" t="s">
        <v>160</v>
      </c>
      <c r="L425" s="38"/>
      <c r="M425" s="179" t="s">
        <v>1</v>
      </c>
      <c r="N425" s="180" t="s">
        <v>42</v>
      </c>
      <c r="O425" s="76"/>
      <c r="P425" s="181">
        <f>O425*H425</f>
        <v>0</v>
      </c>
      <c r="Q425" s="181">
        <v>0.0015</v>
      </c>
      <c r="R425" s="181">
        <f>Q425*H425</f>
        <v>0.025701000000000002</v>
      </c>
      <c r="S425" s="181">
        <v>0</v>
      </c>
      <c r="T425" s="182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3" t="s">
        <v>201</v>
      </c>
      <c r="AT425" s="183" t="s">
        <v>156</v>
      </c>
      <c r="AU425" s="183" t="s">
        <v>86</v>
      </c>
      <c r="AY425" s="18" t="s">
        <v>153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8" t="s">
        <v>8</v>
      </c>
      <c r="BK425" s="184">
        <f>ROUND(I425*H425,0)</f>
        <v>0</v>
      </c>
      <c r="BL425" s="18" t="s">
        <v>201</v>
      </c>
      <c r="BM425" s="183" t="s">
        <v>698</v>
      </c>
    </row>
    <row r="426" s="13" customFormat="1">
      <c r="A426" s="13"/>
      <c r="B426" s="185"/>
      <c r="C426" s="13"/>
      <c r="D426" s="186" t="s">
        <v>163</v>
      </c>
      <c r="E426" s="187" t="s">
        <v>1</v>
      </c>
      <c r="F426" s="188" t="s">
        <v>104</v>
      </c>
      <c r="G426" s="13"/>
      <c r="H426" s="189">
        <v>17.134</v>
      </c>
      <c r="I426" s="190"/>
      <c r="J426" s="13"/>
      <c r="K426" s="13"/>
      <c r="L426" s="185"/>
      <c r="M426" s="191"/>
      <c r="N426" s="192"/>
      <c r="O426" s="192"/>
      <c r="P426" s="192"/>
      <c r="Q426" s="192"/>
      <c r="R426" s="192"/>
      <c r="S426" s="192"/>
      <c r="T426" s="19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163</v>
      </c>
      <c r="AU426" s="187" t="s">
        <v>86</v>
      </c>
      <c r="AV426" s="13" t="s">
        <v>86</v>
      </c>
      <c r="AW426" s="13" t="s">
        <v>33</v>
      </c>
      <c r="AX426" s="13" t="s">
        <v>8</v>
      </c>
      <c r="AY426" s="187" t="s">
        <v>153</v>
      </c>
    </row>
    <row r="427" s="2" customFormat="1" ht="24.15" customHeight="1">
      <c r="A427" s="37"/>
      <c r="B427" s="171"/>
      <c r="C427" s="172" t="s">
        <v>699</v>
      </c>
      <c r="D427" s="172" t="s">
        <v>156</v>
      </c>
      <c r="E427" s="173" t="s">
        <v>700</v>
      </c>
      <c r="F427" s="174" t="s">
        <v>701</v>
      </c>
      <c r="G427" s="175" t="s">
        <v>159</v>
      </c>
      <c r="H427" s="176">
        <v>17.134</v>
      </c>
      <c r="I427" s="177"/>
      <c r="J427" s="178">
        <f>ROUND(I427*H427,0)</f>
        <v>0</v>
      </c>
      <c r="K427" s="174" t="s">
        <v>160</v>
      </c>
      <c r="L427" s="38"/>
      <c r="M427" s="179" t="s">
        <v>1</v>
      </c>
      <c r="N427" s="180" t="s">
        <v>42</v>
      </c>
      <c r="O427" s="76"/>
      <c r="P427" s="181">
        <f>O427*H427</f>
        <v>0</v>
      </c>
      <c r="Q427" s="181">
        <v>0.0050974000000000002</v>
      </c>
      <c r="R427" s="181">
        <f>Q427*H427</f>
        <v>0.087338851600000003</v>
      </c>
      <c r="S427" s="181">
        <v>0</v>
      </c>
      <c r="T427" s="182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3" t="s">
        <v>201</v>
      </c>
      <c r="AT427" s="183" t="s">
        <v>156</v>
      </c>
      <c r="AU427" s="183" t="s">
        <v>86</v>
      </c>
      <c r="AY427" s="18" t="s">
        <v>153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8" t="s">
        <v>8</v>
      </c>
      <c r="BK427" s="184">
        <f>ROUND(I427*H427,0)</f>
        <v>0</v>
      </c>
      <c r="BL427" s="18" t="s">
        <v>201</v>
      </c>
      <c r="BM427" s="183" t="s">
        <v>702</v>
      </c>
    </row>
    <row r="428" s="13" customFormat="1">
      <c r="A428" s="13"/>
      <c r="B428" s="185"/>
      <c r="C428" s="13"/>
      <c r="D428" s="186" t="s">
        <v>163</v>
      </c>
      <c r="E428" s="187" t="s">
        <v>1</v>
      </c>
      <c r="F428" s="188" t="s">
        <v>104</v>
      </c>
      <c r="G428" s="13"/>
      <c r="H428" s="189">
        <v>17.134</v>
      </c>
      <c r="I428" s="190"/>
      <c r="J428" s="13"/>
      <c r="K428" s="13"/>
      <c r="L428" s="185"/>
      <c r="M428" s="191"/>
      <c r="N428" s="192"/>
      <c r="O428" s="192"/>
      <c r="P428" s="192"/>
      <c r="Q428" s="192"/>
      <c r="R428" s="192"/>
      <c r="S428" s="192"/>
      <c r="T428" s="19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7" t="s">
        <v>163</v>
      </c>
      <c r="AU428" s="187" t="s">
        <v>86</v>
      </c>
      <c r="AV428" s="13" t="s">
        <v>86</v>
      </c>
      <c r="AW428" s="13" t="s">
        <v>33</v>
      </c>
      <c r="AX428" s="13" t="s">
        <v>8</v>
      </c>
      <c r="AY428" s="187" t="s">
        <v>153</v>
      </c>
    </row>
    <row r="429" s="2" customFormat="1" ht="21.75" customHeight="1">
      <c r="A429" s="37"/>
      <c r="B429" s="171"/>
      <c r="C429" s="172" t="s">
        <v>703</v>
      </c>
      <c r="D429" s="172" t="s">
        <v>156</v>
      </c>
      <c r="E429" s="173" t="s">
        <v>704</v>
      </c>
      <c r="F429" s="174" t="s">
        <v>705</v>
      </c>
      <c r="G429" s="175" t="s">
        <v>387</v>
      </c>
      <c r="H429" s="176">
        <v>17.134</v>
      </c>
      <c r="I429" s="177"/>
      <c r="J429" s="178">
        <f>ROUND(I429*H429,0)</f>
        <v>0</v>
      </c>
      <c r="K429" s="174" t="s">
        <v>160</v>
      </c>
      <c r="L429" s="38"/>
      <c r="M429" s="179" t="s">
        <v>1</v>
      </c>
      <c r="N429" s="180" t="s">
        <v>42</v>
      </c>
      <c r="O429" s="76"/>
      <c r="P429" s="181">
        <f>O429*H429</f>
        <v>0</v>
      </c>
      <c r="Q429" s="181">
        <v>0.00039149999999999998</v>
      </c>
      <c r="R429" s="181">
        <f>Q429*H429</f>
        <v>0.0067079610000000001</v>
      </c>
      <c r="S429" s="181">
        <v>0</v>
      </c>
      <c r="T429" s="182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3" t="s">
        <v>201</v>
      </c>
      <c r="AT429" s="183" t="s">
        <v>156</v>
      </c>
      <c r="AU429" s="183" t="s">
        <v>86</v>
      </c>
      <c r="AY429" s="18" t="s">
        <v>153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8" t="s">
        <v>8</v>
      </c>
      <c r="BK429" s="184">
        <f>ROUND(I429*H429,0)</f>
        <v>0</v>
      </c>
      <c r="BL429" s="18" t="s">
        <v>201</v>
      </c>
      <c r="BM429" s="183" t="s">
        <v>706</v>
      </c>
    </row>
    <row r="430" s="13" customFormat="1">
      <c r="A430" s="13"/>
      <c r="B430" s="185"/>
      <c r="C430" s="13"/>
      <c r="D430" s="186" t="s">
        <v>163</v>
      </c>
      <c r="E430" s="187" t="s">
        <v>1</v>
      </c>
      <c r="F430" s="188" t="s">
        <v>104</v>
      </c>
      <c r="G430" s="13"/>
      <c r="H430" s="189">
        <v>17.134</v>
      </c>
      <c r="I430" s="190"/>
      <c r="J430" s="13"/>
      <c r="K430" s="13"/>
      <c r="L430" s="185"/>
      <c r="M430" s="191"/>
      <c r="N430" s="192"/>
      <c r="O430" s="192"/>
      <c r="P430" s="192"/>
      <c r="Q430" s="192"/>
      <c r="R430" s="192"/>
      <c r="S430" s="192"/>
      <c r="T430" s="19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163</v>
      </c>
      <c r="AU430" s="187" t="s">
        <v>86</v>
      </c>
      <c r="AV430" s="13" t="s">
        <v>86</v>
      </c>
      <c r="AW430" s="13" t="s">
        <v>33</v>
      </c>
      <c r="AX430" s="13" t="s">
        <v>8</v>
      </c>
      <c r="AY430" s="187" t="s">
        <v>153</v>
      </c>
    </row>
    <row r="431" s="2" customFormat="1" ht="16.5" customHeight="1">
      <c r="A431" s="37"/>
      <c r="B431" s="171"/>
      <c r="C431" s="172" t="s">
        <v>541</v>
      </c>
      <c r="D431" s="172" t="s">
        <v>156</v>
      </c>
      <c r="E431" s="173" t="s">
        <v>707</v>
      </c>
      <c r="F431" s="174" t="s">
        <v>708</v>
      </c>
      <c r="G431" s="175" t="s">
        <v>387</v>
      </c>
      <c r="H431" s="176">
        <v>37.030000000000001</v>
      </c>
      <c r="I431" s="177"/>
      <c r="J431" s="178">
        <f>ROUND(I431*H431,0)</f>
        <v>0</v>
      </c>
      <c r="K431" s="174" t="s">
        <v>160</v>
      </c>
      <c r="L431" s="38"/>
      <c r="M431" s="179" t="s">
        <v>1</v>
      </c>
      <c r="N431" s="180" t="s">
        <v>42</v>
      </c>
      <c r="O431" s="76"/>
      <c r="P431" s="181">
        <f>O431*H431</f>
        <v>0</v>
      </c>
      <c r="Q431" s="181">
        <v>0.00032200000000000002</v>
      </c>
      <c r="R431" s="181">
        <f>Q431*H431</f>
        <v>0.011923660000000001</v>
      </c>
      <c r="S431" s="181">
        <v>0</v>
      </c>
      <c r="T431" s="18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3" t="s">
        <v>201</v>
      </c>
      <c r="AT431" s="183" t="s">
        <v>156</v>
      </c>
      <c r="AU431" s="183" t="s">
        <v>86</v>
      </c>
      <c r="AY431" s="18" t="s">
        <v>153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8" t="s">
        <v>8</v>
      </c>
      <c r="BK431" s="184">
        <f>ROUND(I431*H431,0)</f>
        <v>0</v>
      </c>
      <c r="BL431" s="18" t="s">
        <v>201</v>
      </c>
      <c r="BM431" s="183" t="s">
        <v>709</v>
      </c>
    </row>
    <row r="432" s="13" customFormat="1">
      <c r="A432" s="13"/>
      <c r="B432" s="185"/>
      <c r="C432" s="13"/>
      <c r="D432" s="186" t="s">
        <v>163</v>
      </c>
      <c r="E432" s="187" t="s">
        <v>1</v>
      </c>
      <c r="F432" s="188" t="s">
        <v>107</v>
      </c>
      <c r="G432" s="13"/>
      <c r="H432" s="189">
        <v>37.030000000000001</v>
      </c>
      <c r="I432" s="190"/>
      <c r="J432" s="13"/>
      <c r="K432" s="13"/>
      <c r="L432" s="185"/>
      <c r="M432" s="191"/>
      <c r="N432" s="192"/>
      <c r="O432" s="192"/>
      <c r="P432" s="192"/>
      <c r="Q432" s="192"/>
      <c r="R432" s="192"/>
      <c r="S432" s="192"/>
      <c r="T432" s="19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7" t="s">
        <v>163</v>
      </c>
      <c r="AU432" s="187" t="s">
        <v>86</v>
      </c>
      <c r="AV432" s="13" t="s">
        <v>86</v>
      </c>
      <c r="AW432" s="13" t="s">
        <v>33</v>
      </c>
      <c r="AX432" s="13" t="s">
        <v>8</v>
      </c>
      <c r="AY432" s="187" t="s">
        <v>153</v>
      </c>
    </row>
    <row r="433" s="2" customFormat="1" ht="24.15" customHeight="1">
      <c r="A433" s="37"/>
      <c r="B433" s="171"/>
      <c r="C433" s="172" t="s">
        <v>710</v>
      </c>
      <c r="D433" s="172" t="s">
        <v>156</v>
      </c>
      <c r="E433" s="173" t="s">
        <v>711</v>
      </c>
      <c r="F433" s="174" t="s">
        <v>712</v>
      </c>
      <c r="G433" s="175" t="s">
        <v>206</v>
      </c>
      <c r="H433" s="176">
        <v>0.751</v>
      </c>
      <c r="I433" s="177"/>
      <c r="J433" s="178">
        <f>ROUND(I433*H433,0)</f>
        <v>0</v>
      </c>
      <c r="K433" s="174" t="s">
        <v>160</v>
      </c>
      <c r="L433" s="38"/>
      <c r="M433" s="179" t="s">
        <v>1</v>
      </c>
      <c r="N433" s="180" t="s">
        <v>42</v>
      </c>
      <c r="O433" s="76"/>
      <c r="P433" s="181">
        <f>O433*H433</f>
        <v>0</v>
      </c>
      <c r="Q433" s="181">
        <v>0</v>
      </c>
      <c r="R433" s="181">
        <f>Q433*H433</f>
        <v>0</v>
      </c>
      <c r="S433" s="181">
        <v>0</v>
      </c>
      <c r="T433" s="182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3" t="s">
        <v>201</v>
      </c>
      <c r="AT433" s="183" t="s">
        <v>156</v>
      </c>
      <c r="AU433" s="183" t="s">
        <v>86</v>
      </c>
      <c r="AY433" s="18" t="s">
        <v>153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8" t="s">
        <v>8</v>
      </c>
      <c r="BK433" s="184">
        <f>ROUND(I433*H433,0)</f>
        <v>0</v>
      </c>
      <c r="BL433" s="18" t="s">
        <v>201</v>
      </c>
      <c r="BM433" s="183" t="s">
        <v>713</v>
      </c>
    </row>
    <row r="434" s="2" customFormat="1" ht="24.15" customHeight="1">
      <c r="A434" s="37"/>
      <c r="B434" s="171"/>
      <c r="C434" s="172" t="s">
        <v>547</v>
      </c>
      <c r="D434" s="172" t="s">
        <v>156</v>
      </c>
      <c r="E434" s="173" t="s">
        <v>714</v>
      </c>
      <c r="F434" s="174" t="s">
        <v>715</v>
      </c>
      <c r="G434" s="175" t="s">
        <v>206</v>
      </c>
      <c r="H434" s="176">
        <v>0.751</v>
      </c>
      <c r="I434" s="177"/>
      <c r="J434" s="178">
        <f>ROUND(I434*H434,0)</f>
        <v>0</v>
      </c>
      <c r="K434" s="174" t="s">
        <v>160</v>
      </c>
      <c r="L434" s="38"/>
      <c r="M434" s="179" t="s">
        <v>1</v>
      </c>
      <c r="N434" s="180" t="s">
        <v>42</v>
      </c>
      <c r="O434" s="76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3" t="s">
        <v>201</v>
      </c>
      <c r="AT434" s="183" t="s">
        <v>156</v>
      </c>
      <c r="AU434" s="183" t="s">
        <v>86</v>
      </c>
      <c r="AY434" s="18" t="s">
        <v>153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8" t="s">
        <v>8</v>
      </c>
      <c r="BK434" s="184">
        <f>ROUND(I434*H434,0)</f>
        <v>0</v>
      </c>
      <c r="BL434" s="18" t="s">
        <v>201</v>
      </c>
      <c r="BM434" s="183" t="s">
        <v>716</v>
      </c>
    </row>
    <row r="435" s="12" customFormat="1" ht="22.8" customHeight="1">
      <c r="A435" s="12"/>
      <c r="B435" s="158"/>
      <c r="C435" s="12"/>
      <c r="D435" s="159" t="s">
        <v>76</v>
      </c>
      <c r="E435" s="169" t="s">
        <v>717</v>
      </c>
      <c r="F435" s="169" t="s">
        <v>718</v>
      </c>
      <c r="G435" s="12"/>
      <c r="H435" s="12"/>
      <c r="I435" s="161"/>
      <c r="J435" s="170">
        <f>BK435</f>
        <v>0</v>
      </c>
      <c r="K435" s="12"/>
      <c r="L435" s="158"/>
      <c r="M435" s="163"/>
      <c r="N435" s="164"/>
      <c r="O435" s="164"/>
      <c r="P435" s="165">
        <f>SUM(P436:P478)</f>
        <v>0</v>
      </c>
      <c r="Q435" s="164"/>
      <c r="R435" s="165">
        <f>SUM(R436:R478)</f>
        <v>3.5027256000000002</v>
      </c>
      <c r="S435" s="164"/>
      <c r="T435" s="166">
        <f>SUM(T436:T478)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59" t="s">
        <v>86</v>
      </c>
      <c r="AT435" s="167" t="s">
        <v>76</v>
      </c>
      <c r="AU435" s="167" t="s">
        <v>8</v>
      </c>
      <c r="AY435" s="159" t="s">
        <v>153</v>
      </c>
      <c r="BK435" s="168">
        <f>SUM(BK436:BK478)</f>
        <v>0</v>
      </c>
    </row>
    <row r="436" s="2" customFormat="1" ht="16.5" customHeight="1">
      <c r="A436" s="37"/>
      <c r="B436" s="171"/>
      <c r="C436" s="172" t="s">
        <v>719</v>
      </c>
      <c r="D436" s="172" t="s">
        <v>156</v>
      </c>
      <c r="E436" s="173" t="s">
        <v>720</v>
      </c>
      <c r="F436" s="174" t="s">
        <v>721</v>
      </c>
      <c r="G436" s="175" t="s">
        <v>159</v>
      </c>
      <c r="H436" s="176">
        <v>86.078000000000003</v>
      </c>
      <c r="I436" s="177"/>
      <c r="J436" s="178">
        <f>ROUND(I436*H436,0)</f>
        <v>0</v>
      </c>
      <c r="K436" s="174" t="s">
        <v>160</v>
      </c>
      <c r="L436" s="38"/>
      <c r="M436" s="179" t="s">
        <v>1</v>
      </c>
      <c r="N436" s="180" t="s">
        <v>42</v>
      </c>
      <c r="O436" s="76"/>
      <c r="P436" s="181">
        <f>O436*H436</f>
        <v>0</v>
      </c>
      <c r="Q436" s="181">
        <v>0</v>
      </c>
      <c r="R436" s="181">
        <f>Q436*H436</f>
        <v>0</v>
      </c>
      <c r="S436" s="181">
        <v>0</v>
      </c>
      <c r="T436" s="182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3" t="s">
        <v>201</v>
      </c>
      <c r="AT436" s="183" t="s">
        <v>156</v>
      </c>
      <c r="AU436" s="183" t="s">
        <v>86</v>
      </c>
      <c r="AY436" s="18" t="s">
        <v>153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8" t="s">
        <v>8</v>
      </c>
      <c r="BK436" s="184">
        <f>ROUND(I436*H436,0)</f>
        <v>0</v>
      </c>
      <c r="BL436" s="18" t="s">
        <v>201</v>
      </c>
      <c r="BM436" s="183" t="s">
        <v>722</v>
      </c>
    </row>
    <row r="437" s="13" customFormat="1">
      <c r="A437" s="13"/>
      <c r="B437" s="185"/>
      <c r="C437" s="13"/>
      <c r="D437" s="186" t="s">
        <v>163</v>
      </c>
      <c r="E437" s="187" t="s">
        <v>1</v>
      </c>
      <c r="F437" s="188" t="s">
        <v>197</v>
      </c>
      <c r="G437" s="13"/>
      <c r="H437" s="189">
        <v>86.078000000000003</v>
      </c>
      <c r="I437" s="190"/>
      <c r="J437" s="13"/>
      <c r="K437" s="13"/>
      <c r="L437" s="185"/>
      <c r="M437" s="191"/>
      <c r="N437" s="192"/>
      <c r="O437" s="192"/>
      <c r="P437" s="192"/>
      <c r="Q437" s="192"/>
      <c r="R437" s="192"/>
      <c r="S437" s="192"/>
      <c r="T437" s="19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163</v>
      </c>
      <c r="AU437" s="187" t="s">
        <v>86</v>
      </c>
      <c r="AV437" s="13" t="s">
        <v>86</v>
      </c>
      <c r="AW437" s="13" t="s">
        <v>33</v>
      </c>
      <c r="AX437" s="13" t="s">
        <v>8</v>
      </c>
      <c r="AY437" s="187" t="s">
        <v>153</v>
      </c>
    </row>
    <row r="438" s="2" customFormat="1" ht="16.5" customHeight="1">
      <c r="A438" s="37"/>
      <c r="B438" s="171"/>
      <c r="C438" s="172" t="s">
        <v>723</v>
      </c>
      <c r="D438" s="172" t="s">
        <v>156</v>
      </c>
      <c r="E438" s="173" t="s">
        <v>724</v>
      </c>
      <c r="F438" s="174" t="s">
        <v>725</v>
      </c>
      <c r="G438" s="175" t="s">
        <v>159</v>
      </c>
      <c r="H438" s="176">
        <v>86.078000000000003</v>
      </c>
      <c r="I438" s="177"/>
      <c r="J438" s="178">
        <f>ROUND(I438*H438,0)</f>
        <v>0</v>
      </c>
      <c r="K438" s="174" t="s">
        <v>160</v>
      </c>
      <c r="L438" s="38"/>
      <c r="M438" s="179" t="s">
        <v>1</v>
      </c>
      <c r="N438" s="180" t="s">
        <v>42</v>
      </c>
      <c r="O438" s="76"/>
      <c r="P438" s="181">
        <f>O438*H438</f>
        <v>0</v>
      </c>
      <c r="Q438" s="181">
        <v>0.00029999999999999997</v>
      </c>
      <c r="R438" s="181">
        <f>Q438*H438</f>
        <v>0.0258234</v>
      </c>
      <c r="S438" s="181">
        <v>0</v>
      </c>
      <c r="T438" s="182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3" t="s">
        <v>201</v>
      </c>
      <c r="AT438" s="183" t="s">
        <v>156</v>
      </c>
      <c r="AU438" s="183" t="s">
        <v>86</v>
      </c>
      <c r="AY438" s="18" t="s">
        <v>153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8" t="s">
        <v>8</v>
      </c>
      <c r="BK438" s="184">
        <f>ROUND(I438*H438,0)</f>
        <v>0</v>
      </c>
      <c r="BL438" s="18" t="s">
        <v>201</v>
      </c>
      <c r="BM438" s="183" t="s">
        <v>726</v>
      </c>
    </row>
    <row r="439" s="13" customFormat="1">
      <c r="A439" s="13"/>
      <c r="B439" s="185"/>
      <c r="C439" s="13"/>
      <c r="D439" s="186" t="s">
        <v>163</v>
      </c>
      <c r="E439" s="187" t="s">
        <v>1</v>
      </c>
      <c r="F439" s="188" t="s">
        <v>197</v>
      </c>
      <c r="G439" s="13"/>
      <c r="H439" s="189">
        <v>86.078000000000003</v>
      </c>
      <c r="I439" s="190"/>
      <c r="J439" s="13"/>
      <c r="K439" s="13"/>
      <c r="L439" s="185"/>
      <c r="M439" s="191"/>
      <c r="N439" s="192"/>
      <c r="O439" s="192"/>
      <c r="P439" s="192"/>
      <c r="Q439" s="192"/>
      <c r="R439" s="192"/>
      <c r="S439" s="192"/>
      <c r="T439" s="19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7" t="s">
        <v>163</v>
      </c>
      <c r="AU439" s="187" t="s">
        <v>86</v>
      </c>
      <c r="AV439" s="13" t="s">
        <v>86</v>
      </c>
      <c r="AW439" s="13" t="s">
        <v>33</v>
      </c>
      <c r="AX439" s="13" t="s">
        <v>8</v>
      </c>
      <c r="AY439" s="187" t="s">
        <v>153</v>
      </c>
    </row>
    <row r="440" s="2" customFormat="1" ht="24.15" customHeight="1">
      <c r="A440" s="37"/>
      <c r="B440" s="171"/>
      <c r="C440" s="172" t="s">
        <v>727</v>
      </c>
      <c r="D440" s="172" t="s">
        <v>156</v>
      </c>
      <c r="E440" s="173" t="s">
        <v>728</v>
      </c>
      <c r="F440" s="174" t="s">
        <v>729</v>
      </c>
      <c r="G440" s="175" t="s">
        <v>159</v>
      </c>
      <c r="H440" s="176">
        <v>6.3860000000000001</v>
      </c>
      <c r="I440" s="177"/>
      <c r="J440" s="178">
        <f>ROUND(I440*H440,0)</f>
        <v>0</v>
      </c>
      <c r="K440" s="174" t="s">
        <v>160</v>
      </c>
      <c r="L440" s="38"/>
      <c r="M440" s="179" t="s">
        <v>1</v>
      </c>
      <c r="N440" s="180" t="s">
        <v>42</v>
      </c>
      <c r="O440" s="76"/>
      <c r="P440" s="181">
        <f>O440*H440</f>
        <v>0</v>
      </c>
      <c r="Q440" s="181">
        <v>0.0015</v>
      </c>
      <c r="R440" s="181">
        <f>Q440*H440</f>
        <v>0.0095790000000000007</v>
      </c>
      <c r="S440" s="181">
        <v>0</v>
      </c>
      <c r="T440" s="182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3" t="s">
        <v>201</v>
      </c>
      <c r="AT440" s="183" t="s">
        <v>156</v>
      </c>
      <c r="AU440" s="183" t="s">
        <v>86</v>
      </c>
      <c r="AY440" s="18" t="s">
        <v>153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8" t="s">
        <v>8</v>
      </c>
      <c r="BK440" s="184">
        <f>ROUND(I440*H440,0)</f>
        <v>0</v>
      </c>
      <c r="BL440" s="18" t="s">
        <v>201</v>
      </c>
      <c r="BM440" s="183" t="s">
        <v>730</v>
      </c>
    </row>
    <row r="441" s="13" customFormat="1">
      <c r="A441" s="13"/>
      <c r="B441" s="185"/>
      <c r="C441" s="13"/>
      <c r="D441" s="186" t="s">
        <v>163</v>
      </c>
      <c r="E441" s="187" t="s">
        <v>1</v>
      </c>
      <c r="F441" s="188" t="s">
        <v>731</v>
      </c>
      <c r="G441" s="13"/>
      <c r="H441" s="189">
        <v>1.3100000000000001</v>
      </c>
      <c r="I441" s="190"/>
      <c r="J441" s="13"/>
      <c r="K441" s="13"/>
      <c r="L441" s="185"/>
      <c r="M441" s="191"/>
      <c r="N441" s="192"/>
      <c r="O441" s="192"/>
      <c r="P441" s="192"/>
      <c r="Q441" s="192"/>
      <c r="R441" s="192"/>
      <c r="S441" s="192"/>
      <c r="T441" s="19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7" t="s">
        <v>163</v>
      </c>
      <c r="AU441" s="187" t="s">
        <v>86</v>
      </c>
      <c r="AV441" s="13" t="s">
        <v>86</v>
      </c>
      <c r="AW441" s="13" t="s">
        <v>33</v>
      </c>
      <c r="AX441" s="13" t="s">
        <v>77</v>
      </c>
      <c r="AY441" s="187" t="s">
        <v>153</v>
      </c>
    </row>
    <row r="442" s="13" customFormat="1">
      <c r="A442" s="13"/>
      <c r="B442" s="185"/>
      <c r="C442" s="13"/>
      <c r="D442" s="186" t="s">
        <v>163</v>
      </c>
      <c r="E442" s="187" t="s">
        <v>1</v>
      </c>
      <c r="F442" s="188" t="s">
        <v>732</v>
      </c>
      <c r="G442" s="13"/>
      <c r="H442" s="189">
        <v>0.91600000000000004</v>
      </c>
      <c r="I442" s="190"/>
      <c r="J442" s="13"/>
      <c r="K442" s="13"/>
      <c r="L442" s="185"/>
      <c r="M442" s="191"/>
      <c r="N442" s="192"/>
      <c r="O442" s="192"/>
      <c r="P442" s="192"/>
      <c r="Q442" s="192"/>
      <c r="R442" s="192"/>
      <c r="S442" s="192"/>
      <c r="T442" s="19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7" t="s">
        <v>163</v>
      </c>
      <c r="AU442" s="187" t="s">
        <v>86</v>
      </c>
      <c r="AV442" s="13" t="s">
        <v>86</v>
      </c>
      <c r="AW442" s="13" t="s">
        <v>33</v>
      </c>
      <c r="AX442" s="13" t="s">
        <v>77</v>
      </c>
      <c r="AY442" s="187" t="s">
        <v>153</v>
      </c>
    </row>
    <row r="443" s="13" customFormat="1">
      <c r="A443" s="13"/>
      <c r="B443" s="185"/>
      <c r="C443" s="13"/>
      <c r="D443" s="186" t="s">
        <v>163</v>
      </c>
      <c r="E443" s="187" t="s">
        <v>1</v>
      </c>
      <c r="F443" s="188" t="s">
        <v>733</v>
      </c>
      <c r="G443" s="13"/>
      <c r="H443" s="189">
        <v>1.6220000000000001</v>
      </c>
      <c r="I443" s="190"/>
      <c r="J443" s="13"/>
      <c r="K443" s="13"/>
      <c r="L443" s="185"/>
      <c r="M443" s="191"/>
      <c r="N443" s="192"/>
      <c r="O443" s="192"/>
      <c r="P443" s="192"/>
      <c r="Q443" s="192"/>
      <c r="R443" s="192"/>
      <c r="S443" s="192"/>
      <c r="T443" s="19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7" t="s">
        <v>163</v>
      </c>
      <c r="AU443" s="187" t="s">
        <v>86</v>
      </c>
      <c r="AV443" s="13" t="s">
        <v>86</v>
      </c>
      <c r="AW443" s="13" t="s">
        <v>33</v>
      </c>
      <c r="AX443" s="13" t="s">
        <v>77</v>
      </c>
      <c r="AY443" s="187" t="s">
        <v>153</v>
      </c>
    </row>
    <row r="444" s="13" customFormat="1">
      <c r="A444" s="13"/>
      <c r="B444" s="185"/>
      <c r="C444" s="13"/>
      <c r="D444" s="186" t="s">
        <v>163</v>
      </c>
      <c r="E444" s="187" t="s">
        <v>1</v>
      </c>
      <c r="F444" s="188" t="s">
        <v>734</v>
      </c>
      <c r="G444" s="13"/>
      <c r="H444" s="189">
        <v>0.91400000000000003</v>
      </c>
      <c r="I444" s="190"/>
      <c r="J444" s="13"/>
      <c r="K444" s="13"/>
      <c r="L444" s="185"/>
      <c r="M444" s="191"/>
      <c r="N444" s="192"/>
      <c r="O444" s="192"/>
      <c r="P444" s="192"/>
      <c r="Q444" s="192"/>
      <c r="R444" s="192"/>
      <c r="S444" s="192"/>
      <c r="T444" s="19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163</v>
      </c>
      <c r="AU444" s="187" t="s">
        <v>86</v>
      </c>
      <c r="AV444" s="13" t="s">
        <v>86</v>
      </c>
      <c r="AW444" s="13" t="s">
        <v>33</v>
      </c>
      <c r="AX444" s="13" t="s">
        <v>77</v>
      </c>
      <c r="AY444" s="187" t="s">
        <v>153</v>
      </c>
    </row>
    <row r="445" s="13" customFormat="1">
      <c r="A445" s="13"/>
      <c r="B445" s="185"/>
      <c r="C445" s="13"/>
      <c r="D445" s="186" t="s">
        <v>163</v>
      </c>
      <c r="E445" s="187" t="s">
        <v>1</v>
      </c>
      <c r="F445" s="188" t="s">
        <v>735</v>
      </c>
      <c r="G445" s="13"/>
      <c r="H445" s="189">
        <v>1.6240000000000001</v>
      </c>
      <c r="I445" s="190"/>
      <c r="J445" s="13"/>
      <c r="K445" s="13"/>
      <c r="L445" s="185"/>
      <c r="M445" s="191"/>
      <c r="N445" s="192"/>
      <c r="O445" s="192"/>
      <c r="P445" s="192"/>
      <c r="Q445" s="192"/>
      <c r="R445" s="192"/>
      <c r="S445" s="192"/>
      <c r="T445" s="19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7" t="s">
        <v>163</v>
      </c>
      <c r="AU445" s="187" t="s">
        <v>86</v>
      </c>
      <c r="AV445" s="13" t="s">
        <v>86</v>
      </c>
      <c r="AW445" s="13" t="s">
        <v>33</v>
      </c>
      <c r="AX445" s="13" t="s">
        <v>77</v>
      </c>
      <c r="AY445" s="187" t="s">
        <v>153</v>
      </c>
    </row>
    <row r="446" s="14" customFormat="1">
      <c r="A446" s="14"/>
      <c r="B446" s="194"/>
      <c r="C446" s="14"/>
      <c r="D446" s="186" t="s">
        <v>163</v>
      </c>
      <c r="E446" s="195" t="s">
        <v>1</v>
      </c>
      <c r="F446" s="196" t="s">
        <v>189</v>
      </c>
      <c r="G446" s="14"/>
      <c r="H446" s="197">
        <v>6.3860000000000001</v>
      </c>
      <c r="I446" s="198"/>
      <c r="J446" s="14"/>
      <c r="K446" s="14"/>
      <c r="L446" s="194"/>
      <c r="M446" s="199"/>
      <c r="N446" s="200"/>
      <c r="O446" s="200"/>
      <c r="P446" s="200"/>
      <c r="Q446" s="200"/>
      <c r="R446" s="200"/>
      <c r="S446" s="200"/>
      <c r="T446" s="20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5" t="s">
        <v>163</v>
      </c>
      <c r="AU446" s="195" t="s">
        <v>86</v>
      </c>
      <c r="AV446" s="14" t="s">
        <v>154</v>
      </c>
      <c r="AW446" s="14" t="s">
        <v>33</v>
      </c>
      <c r="AX446" s="14" t="s">
        <v>8</v>
      </c>
      <c r="AY446" s="195" t="s">
        <v>153</v>
      </c>
    </row>
    <row r="447" s="2" customFormat="1" ht="16.5" customHeight="1">
      <c r="A447" s="37"/>
      <c r="B447" s="171"/>
      <c r="C447" s="172" t="s">
        <v>551</v>
      </c>
      <c r="D447" s="172" t="s">
        <v>156</v>
      </c>
      <c r="E447" s="173" t="s">
        <v>736</v>
      </c>
      <c r="F447" s="174" t="s">
        <v>737</v>
      </c>
      <c r="G447" s="175" t="s">
        <v>159</v>
      </c>
      <c r="H447" s="176">
        <v>86.078000000000003</v>
      </c>
      <c r="I447" s="177"/>
      <c r="J447" s="178">
        <f>ROUND(I447*H447,0)</f>
        <v>0</v>
      </c>
      <c r="K447" s="174" t="s">
        <v>160</v>
      </c>
      <c r="L447" s="38"/>
      <c r="M447" s="179" t="s">
        <v>1</v>
      </c>
      <c r="N447" s="180" t="s">
        <v>42</v>
      </c>
      <c r="O447" s="76"/>
      <c r="P447" s="181">
        <f>O447*H447</f>
        <v>0</v>
      </c>
      <c r="Q447" s="181">
        <v>0.0044999999999999997</v>
      </c>
      <c r="R447" s="181">
        <f>Q447*H447</f>
        <v>0.387351</v>
      </c>
      <c r="S447" s="181">
        <v>0</v>
      </c>
      <c r="T447" s="182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3" t="s">
        <v>201</v>
      </c>
      <c r="AT447" s="183" t="s">
        <v>156</v>
      </c>
      <c r="AU447" s="183" t="s">
        <v>86</v>
      </c>
      <c r="AY447" s="18" t="s">
        <v>153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8" t="s">
        <v>8</v>
      </c>
      <c r="BK447" s="184">
        <f>ROUND(I447*H447,0)</f>
        <v>0</v>
      </c>
      <c r="BL447" s="18" t="s">
        <v>201</v>
      </c>
      <c r="BM447" s="183" t="s">
        <v>738</v>
      </c>
    </row>
    <row r="448" s="13" customFormat="1">
      <c r="A448" s="13"/>
      <c r="B448" s="185"/>
      <c r="C448" s="13"/>
      <c r="D448" s="186" t="s">
        <v>163</v>
      </c>
      <c r="E448" s="187" t="s">
        <v>1</v>
      </c>
      <c r="F448" s="188" t="s">
        <v>197</v>
      </c>
      <c r="G448" s="13"/>
      <c r="H448" s="189">
        <v>86.078000000000003</v>
      </c>
      <c r="I448" s="190"/>
      <c r="J448" s="13"/>
      <c r="K448" s="13"/>
      <c r="L448" s="185"/>
      <c r="M448" s="191"/>
      <c r="N448" s="192"/>
      <c r="O448" s="192"/>
      <c r="P448" s="192"/>
      <c r="Q448" s="192"/>
      <c r="R448" s="192"/>
      <c r="S448" s="192"/>
      <c r="T448" s="19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7" t="s">
        <v>163</v>
      </c>
      <c r="AU448" s="187" t="s">
        <v>86</v>
      </c>
      <c r="AV448" s="13" t="s">
        <v>86</v>
      </c>
      <c r="AW448" s="13" t="s">
        <v>33</v>
      </c>
      <c r="AX448" s="13" t="s">
        <v>8</v>
      </c>
      <c r="AY448" s="187" t="s">
        <v>153</v>
      </c>
    </row>
    <row r="449" s="2" customFormat="1" ht="24.15" customHeight="1">
      <c r="A449" s="37"/>
      <c r="B449" s="171"/>
      <c r="C449" s="172" t="s">
        <v>739</v>
      </c>
      <c r="D449" s="172" t="s">
        <v>156</v>
      </c>
      <c r="E449" s="173" t="s">
        <v>740</v>
      </c>
      <c r="F449" s="174" t="s">
        <v>741</v>
      </c>
      <c r="G449" s="175" t="s">
        <v>159</v>
      </c>
      <c r="H449" s="176">
        <v>172.15600000000001</v>
      </c>
      <c r="I449" s="177"/>
      <c r="J449" s="178">
        <f>ROUND(I449*H449,0)</f>
        <v>0</v>
      </c>
      <c r="K449" s="174" t="s">
        <v>160</v>
      </c>
      <c r="L449" s="38"/>
      <c r="M449" s="179" t="s">
        <v>1</v>
      </c>
      <c r="N449" s="180" t="s">
        <v>42</v>
      </c>
      <c r="O449" s="76"/>
      <c r="P449" s="181">
        <f>O449*H449</f>
        <v>0</v>
      </c>
      <c r="Q449" s="181">
        <v>0.0014499999999999999</v>
      </c>
      <c r="R449" s="181">
        <f>Q449*H449</f>
        <v>0.24962619999999999</v>
      </c>
      <c r="S449" s="181">
        <v>0</v>
      </c>
      <c r="T449" s="182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83" t="s">
        <v>201</v>
      </c>
      <c r="AT449" s="183" t="s">
        <v>156</v>
      </c>
      <c r="AU449" s="183" t="s">
        <v>86</v>
      </c>
      <c r="AY449" s="18" t="s">
        <v>153</v>
      </c>
      <c r="BE449" s="184">
        <f>IF(N449="základní",J449,0)</f>
        <v>0</v>
      </c>
      <c r="BF449" s="184">
        <f>IF(N449="snížená",J449,0)</f>
        <v>0</v>
      </c>
      <c r="BG449" s="184">
        <f>IF(N449="zákl. přenesená",J449,0)</f>
        <v>0</v>
      </c>
      <c r="BH449" s="184">
        <f>IF(N449="sníž. přenesená",J449,0)</f>
        <v>0</v>
      </c>
      <c r="BI449" s="184">
        <f>IF(N449="nulová",J449,0)</f>
        <v>0</v>
      </c>
      <c r="BJ449" s="18" t="s">
        <v>8</v>
      </c>
      <c r="BK449" s="184">
        <f>ROUND(I449*H449,0)</f>
        <v>0</v>
      </c>
      <c r="BL449" s="18" t="s">
        <v>201</v>
      </c>
      <c r="BM449" s="183" t="s">
        <v>742</v>
      </c>
    </row>
    <row r="450" s="13" customFormat="1">
      <c r="A450" s="13"/>
      <c r="B450" s="185"/>
      <c r="C450" s="13"/>
      <c r="D450" s="186" t="s">
        <v>163</v>
      </c>
      <c r="E450" s="187" t="s">
        <v>1</v>
      </c>
      <c r="F450" s="188" t="s">
        <v>743</v>
      </c>
      <c r="G450" s="13"/>
      <c r="H450" s="189">
        <v>172.15600000000001</v>
      </c>
      <c r="I450" s="190"/>
      <c r="J450" s="13"/>
      <c r="K450" s="13"/>
      <c r="L450" s="185"/>
      <c r="M450" s="191"/>
      <c r="N450" s="192"/>
      <c r="O450" s="192"/>
      <c r="P450" s="192"/>
      <c r="Q450" s="192"/>
      <c r="R450" s="192"/>
      <c r="S450" s="192"/>
      <c r="T450" s="19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87" t="s">
        <v>163</v>
      </c>
      <c r="AU450" s="187" t="s">
        <v>86</v>
      </c>
      <c r="AV450" s="13" t="s">
        <v>86</v>
      </c>
      <c r="AW450" s="13" t="s">
        <v>33</v>
      </c>
      <c r="AX450" s="13" t="s">
        <v>8</v>
      </c>
      <c r="AY450" s="187" t="s">
        <v>153</v>
      </c>
    </row>
    <row r="451" s="2" customFormat="1" ht="37.8" customHeight="1">
      <c r="A451" s="37"/>
      <c r="B451" s="171"/>
      <c r="C451" s="172" t="s">
        <v>555</v>
      </c>
      <c r="D451" s="172" t="s">
        <v>156</v>
      </c>
      <c r="E451" s="173" t="s">
        <v>744</v>
      </c>
      <c r="F451" s="174" t="s">
        <v>745</v>
      </c>
      <c r="G451" s="175" t="s">
        <v>159</v>
      </c>
      <c r="H451" s="176">
        <v>66.019000000000005</v>
      </c>
      <c r="I451" s="177"/>
      <c r="J451" s="178">
        <f>ROUND(I451*H451,0)</f>
        <v>0</v>
      </c>
      <c r="K451" s="174" t="s">
        <v>160</v>
      </c>
      <c r="L451" s="38"/>
      <c r="M451" s="179" t="s">
        <v>1</v>
      </c>
      <c r="N451" s="180" t="s">
        <v>42</v>
      </c>
      <c r="O451" s="76"/>
      <c r="P451" s="181">
        <f>O451*H451</f>
        <v>0</v>
      </c>
      <c r="Q451" s="181">
        <v>0.0089999999999999993</v>
      </c>
      <c r="R451" s="181">
        <f>Q451*H451</f>
        <v>0.594171</v>
      </c>
      <c r="S451" s="181">
        <v>0</v>
      </c>
      <c r="T451" s="182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3" t="s">
        <v>201</v>
      </c>
      <c r="AT451" s="183" t="s">
        <v>156</v>
      </c>
      <c r="AU451" s="183" t="s">
        <v>86</v>
      </c>
      <c r="AY451" s="18" t="s">
        <v>153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8" t="s">
        <v>8</v>
      </c>
      <c r="BK451" s="184">
        <f>ROUND(I451*H451,0)</f>
        <v>0</v>
      </c>
      <c r="BL451" s="18" t="s">
        <v>201</v>
      </c>
      <c r="BM451" s="183" t="s">
        <v>746</v>
      </c>
    </row>
    <row r="452" s="13" customFormat="1">
      <c r="A452" s="13"/>
      <c r="B452" s="185"/>
      <c r="C452" s="13"/>
      <c r="D452" s="186" t="s">
        <v>163</v>
      </c>
      <c r="E452" s="187" t="s">
        <v>1</v>
      </c>
      <c r="F452" s="188" t="s">
        <v>747</v>
      </c>
      <c r="G452" s="13"/>
      <c r="H452" s="189">
        <v>12.552</v>
      </c>
      <c r="I452" s="190"/>
      <c r="J452" s="13"/>
      <c r="K452" s="13"/>
      <c r="L452" s="185"/>
      <c r="M452" s="191"/>
      <c r="N452" s="192"/>
      <c r="O452" s="192"/>
      <c r="P452" s="192"/>
      <c r="Q452" s="192"/>
      <c r="R452" s="192"/>
      <c r="S452" s="192"/>
      <c r="T452" s="19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7" t="s">
        <v>163</v>
      </c>
      <c r="AU452" s="187" t="s">
        <v>86</v>
      </c>
      <c r="AV452" s="13" t="s">
        <v>86</v>
      </c>
      <c r="AW452" s="13" t="s">
        <v>33</v>
      </c>
      <c r="AX452" s="13" t="s">
        <v>77</v>
      </c>
      <c r="AY452" s="187" t="s">
        <v>153</v>
      </c>
    </row>
    <row r="453" s="13" customFormat="1">
      <c r="A453" s="13"/>
      <c r="B453" s="185"/>
      <c r="C453" s="13"/>
      <c r="D453" s="186" t="s">
        <v>163</v>
      </c>
      <c r="E453" s="187" t="s">
        <v>1</v>
      </c>
      <c r="F453" s="188" t="s">
        <v>748</v>
      </c>
      <c r="G453" s="13"/>
      <c r="H453" s="189">
        <v>9.9139999999999997</v>
      </c>
      <c r="I453" s="190"/>
      <c r="J453" s="13"/>
      <c r="K453" s="13"/>
      <c r="L453" s="185"/>
      <c r="M453" s="191"/>
      <c r="N453" s="192"/>
      <c r="O453" s="192"/>
      <c r="P453" s="192"/>
      <c r="Q453" s="192"/>
      <c r="R453" s="192"/>
      <c r="S453" s="192"/>
      <c r="T453" s="19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7" t="s">
        <v>163</v>
      </c>
      <c r="AU453" s="187" t="s">
        <v>86</v>
      </c>
      <c r="AV453" s="13" t="s">
        <v>86</v>
      </c>
      <c r="AW453" s="13" t="s">
        <v>33</v>
      </c>
      <c r="AX453" s="13" t="s">
        <v>77</v>
      </c>
      <c r="AY453" s="187" t="s">
        <v>153</v>
      </c>
    </row>
    <row r="454" s="13" customFormat="1">
      <c r="A454" s="13"/>
      <c r="B454" s="185"/>
      <c r="C454" s="13"/>
      <c r="D454" s="186" t="s">
        <v>163</v>
      </c>
      <c r="E454" s="187" t="s">
        <v>1</v>
      </c>
      <c r="F454" s="188" t="s">
        <v>749</v>
      </c>
      <c r="G454" s="13"/>
      <c r="H454" s="189">
        <v>16.815999999999999</v>
      </c>
      <c r="I454" s="190"/>
      <c r="J454" s="13"/>
      <c r="K454" s="13"/>
      <c r="L454" s="185"/>
      <c r="M454" s="191"/>
      <c r="N454" s="192"/>
      <c r="O454" s="192"/>
      <c r="P454" s="192"/>
      <c r="Q454" s="192"/>
      <c r="R454" s="192"/>
      <c r="S454" s="192"/>
      <c r="T454" s="19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7" t="s">
        <v>163</v>
      </c>
      <c r="AU454" s="187" t="s">
        <v>86</v>
      </c>
      <c r="AV454" s="13" t="s">
        <v>86</v>
      </c>
      <c r="AW454" s="13" t="s">
        <v>33</v>
      </c>
      <c r="AX454" s="13" t="s">
        <v>77</v>
      </c>
      <c r="AY454" s="187" t="s">
        <v>153</v>
      </c>
    </row>
    <row r="455" s="13" customFormat="1">
      <c r="A455" s="13"/>
      <c r="B455" s="185"/>
      <c r="C455" s="13"/>
      <c r="D455" s="186" t="s">
        <v>163</v>
      </c>
      <c r="E455" s="187" t="s">
        <v>1</v>
      </c>
      <c r="F455" s="188" t="s">
        <v>750</v>
      </c>
      <c r="G455" s="13"/>
      <c r="H455" s="189">
        <v>9.9009999999999998</v>
      </c>
      <c r="I455" s="190"/>
      <c r="J455" s="13"/>
      <c r="K455" s="13"/>
      <c r="L455" s="185"/>
      <c r="M455" s="191"/>
      <c r="N455" s="192"/>
      <c r="O455" s="192"/>
      <c r="P455" s="192"/>
      <c r="Q455" s="192"/>
      <c r="R455" s="192"/>
      <c r="S455" s="192"/>
      <c r="T455" s="19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7" t="s">
        <v>163</v>
      </c>
      <c r="AU455" s="187" t="s">
        <v>86</v>
      </c>
      <c r="AV455" s="13" t="s">
        <v>86</v>
      </c>
      <c r="AW455" s="13" t="s">
        <v>33</v>
      </c>
      <c r="AX455" s="13" t="s">
        <v>77</v>
      </c>
      <c r="AY455" s="187" t="s">
        <v>153</v>
      </c>
    </row>
    <row r="456" s="13" customFormat="1">
      <c r="A456" s="13"/>
      <c r="B456" s="185"/>
      <c r="C456" s="13"/>
      <c r="D456" s="186" t="s">
        <v>163</v>
      </c>
      <c r="E456" s="187" t="s">
        <v>1</v>
      </c>
      <c r="F456" s="188" t="s">
        <v>751</v>
      </c>
      <c r="G456" s="13"/>
      <c r="H456" s="189">
        <v>16.835999999999999</v>
      </c>
      <c r="I456" s="190"/>
      <c r="J456" s="13"/>
      <c r="K456" s="13"/>
      <c r="L456" s="185"/>
      <c r="M456" s="191"/>
      <c r="N456" s="192"/>
      <c r="O456" s="192"/>
      <c r="P456" s="192"/>
      <c r="Q456" s="192"/>
      <c r="R456" s="192"/>
      <c r="S456" s="192"/>
      <c r="T456" s="19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7" t="s">
        <v>163</v>
      </c>
      <c r="AU456" s="187" t="s">
        <v>86</v>
      </c>
      <c r="AV456" s="13" t="s">
        <v>86</v>
      </c>
      <c r="AW456" s="13" t="s">
        <v>33</v>
      </c>
      <c r="AX456" s="13" t="s">
        <v>77</v>
      </c>
      <c r="AY456" s="187" t="s">
        <v>153</v>
      </c>
    </row>
    <row r="457" s="14" customFormat="1">
      <c r="A457" s="14"/>
      <c r="B457" s="194"/>
      <c r="C457" s="14"/>
      <c r="D457" s="186" t="s">
        <v>163</v>
      </c>
      <c r="E457" s="195" t="s">
        <v>101</v>
      </c>
      <c r="F457" s="196" t="s">
        <v>189</v>
      </c>
      <c r="G457" s="14"/>
      <c r="H457" s="197">
        <v>66.019000000000005</v>
      </c>
      <c r="I457" s="198"/>
      <c r="J457" s="14"/>
      <c r="K457" s="14"/>
      <c r="L457" s="194"/>
      <c r="M457" s="199"/>
      <c r="N457" s="200"/>
      <c r="O457" s="200"/>
      <c r="P457" s="200"/>
      <c r="Q457" s="200"/>
      <c r="R457" s="200"/>
      <c r="S457" s="200"/>
      <c r="T457" s="20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5" t="s">
        <v>163</v>
      </c>
      <c r="AU457" s="195" t="s">
        <v>86</v>
      </c>
      <c r="AV457" s="14" t="s">
        <v>154</v>
      </c>
      <c r="AW457" s="14" t="s">
        <v>33</v>
      </c>
      <c r="AX457" s="14" t="s">
        <v>8</v>
      </c>
      <c r="AY457" s="195" t="s">
        <v>153</v>
      </c>
    </row>
    <row r="458" s="2" customFormat="1" ht="24.15" customHeight="1">
      <c r="A458" s="37"/>
      <c r="B458" s="171"/>
      <c r="C458" s="202" t="s">
        <v>752</v>
      </c>
      <c r="D458" s="202" t="s">
        <v>257</v>
      </c>
      <c r="E458" s="203" t="s">
        <v>753</v>
      </c>
      <c r="F458" s="204" t="s">
        <v>754</v>
      </c>
      <c r="G458" s="205" t="s">
        <v>159</v>
      </c>
      <c r="H458" s="206">
        <v>75.921999999999997</v>
      </c>
      <c r="I458" s="207"/>
      <c r="J458" s="208">
        <f>ROUND(I458*H458,0)</f>
        <v>0</v>
      </c>
      <c r="K458" s="204" t="s">
        <v>160</v>
      </c>
      <c r="L458" s="209"/>
      <c r="M458" s="210" t="s">
        <v>1</v>
      </c>
      <c r="N458" s="211" t="s">
        <v>42</v>
      </c>
      <c r="O458" s="76"/>
      <c r="P458" s="181">
        <f>O458*H458</f>
        <v>0</v>
      </c>
      <c r="Q458" s="181">
        <v>0.02</v>
      </c>
      <c r="R458" s="181">
        <f>Q458*H458</f>
        <v>1.51844</v>
      </c>
      <c r="S458" s="181">
        <v>0</v>
      </c>
      <c r="T458" s="182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3" t="s">
        <v>260</v>
      </c>
      <c r="AT458" s="183" t="s">
        <v>257</v>
      </c>
      <c r="AU458" s="183" t="s">
        <v>86</v>
      </c>
      <c r="AY458" s="18" t="s">
        <v>153</v>
      </c>
      <c r="BE458" s="184">
        <f>IF(N458="základní",J458,0)</f>
        <v>0</v>
      </c>
      <c r="BF458" s="184">
        <f>IF(N458="snížená",J458,0)</f>
        <v>0</v>
      </c>
      <c r="BG458" s="184">
        <f>IF(N458="zákl. přenesená",J458,0)</f>
        <v>0</v>
      </c>
      <c r="BH458" s="184">
        <f>IF(N458="sníž. přenesená",J458,0)</f>
        <v>0</v>
      </c>
      <c r="BI458" s="184">
        <f>IF(N458="nulová",J458,0)</f>
        <v>0</v>
      </c>
      <c r="BJ458" s="18" t="s">
        <v>8</v>
      </c>
      <c r="BK458" s="184">
        <f>ROUND(I458*H458,0)</f>
        <v>0</v>
      </c>
      <c r="BL458" s="18" t="s">
        <v>201</v>
      </c>
      <c r="BM458" s="183" t="s">
        <v>755</v>
      </c>
    </row>
    <row r="459" s="13" customFormat="1">
      <c r="A459" s="13"/>
      <c r="B459" s="185"/>
      <c r="C459" s="13"/>
      <c r="D459" s="186" t="s">
        <v>163</v>
      </c>
      <c r="E459" s="187" t="s">
        <v>1</v>
      </c>
      <c r="F459" s="188" t="s">
        <v>756</v>
      </c>
      <c r="G459" s="13"/>
      <c r="H459" s="189">
        <v>75.921999999999997</v>
      </c>
      <c r="I459" s="190"/>
      <c r="J459" s="13"/>
      <c r="K459" s="13"/>
      <c r="L459" s="185"/>
      <c r="M459" s="191"/>
      <c r="N459" s="192"/>
      <c r="O459" s="192"/>
      <c r="P459" s="192"/>
      <c r="Q459" s="192"/>
      <c r="R459" s="192"/>
      <c r="S459" s="192"/>
      <c r="T459" s="19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7" t="s">
        <v>163</v>
      </c>
      <c r="AU459" s="187" t="s">
        <v>86</v>
      </c>
      <c r="AV459" s="13" t="s">
        <v>86</v>
      </c>
      <c r="AW459" s="13" t="s">
        <v>33</v>
      </c>
      <c r="AX459" s="13" t="s">
        <v>8</v>
      </c>
      <c r="AY459" s="187" t="s">
        <v>153</v>
      </c>
    </row>
    <row r="460" s="2" customFormat="1" ht="37.8" customHeight="1">
      <c r="A460" s="37"/>
      <c r="B460" s="171"/>
      <c r="C460" s="172" t="s">
        <v>560</v>
      </c>
      <c r="D460" s="172" t="s">
        <v>156</v>
      </c>
      <c r="E460" s="173" t="s">
        <v>744</v>
      </c>
      <c r="F460" s="174" t="s">
        <v>745</v>
      </c>
      <c r="G460" s="175" t="s">
        <v>159</v>
      </c>
      <c r="H460" s="176">
        <v>20.059000000000001</v>
      </c>
      <c r="I460" s="177"/>
      <c r="J460" s="178">
        <f>ROUND(I460*H460,0)</f>
        <v>0</v>
      </c>
      <c r="K460" s="174" t="s">
        <v>160</v>
      </c>
      <c r="L460" s="38"/>
      <c r="M460" s="179" t="s">
        <v>1</v>
      </c>
      <c r="N460" s="180" t="s">
        <v>42</v>
      </c>
      <c r="O460" s="76"/>
      <c r="P460" s="181">
        <f>O460*H460</f>
        <v>0</v>
      </c>
      <c r="Q460" s="181">
        <v>0.0089999999999999993</v>
      </c>
      <c r="R460" s="181">
        <f>Q460*H460</f>
        <v>0.180531</v>
      </c>
      <c r="S460" s="181">
        <v>0</v>
      </c>
      <c r="T460" s="182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3" t="s">
        <v>201</v>
      </c>
      <c r="AT460" s="183" t="s">
        <v>156</v>
      </c>
      <c r="AU460" s="183" t="s">
        <v>86</v>
      </c>
      <c r="AY460" s="18" t="s">
        <v>153</v>
      </c>
      <c r="BE460" s="184">
        <f>IF(N460="základní",J460,0)</f>
        <v>0</v>
      </c>
      <c r="BF460" s="184">
        <f>IF(N460="snížená",J460,0)</f>
        <v>0</v>
      </c>
      <c r="BG460" s="184">
        <f>IF(N460="zákl. přenesená",J460,0)</f>
        <v>0</v>
      </c>
      <c r="BH460" s="184">
        <f>IF(N460="sníž. přenesená",J460,0)</f>
        <v>0</v>
      </c>
      <c r="BI460" s="184">
        <f>IF(N460="nulová",J460,0)</f>
        <v>0</v>
      </c>
      <c r="BJ460" s="18" t="s">
        <v>8</v>
      </c>
      <c r="BK460" s="184">
        <f>ROUND(I460*H460,0)</f>
        <v>0</v>
      </c>
      <c r="BL460" s="18" t="s">
        <v>201</v>
      </c>
      <c r="BM460" s="183" t="s">
        <v>757</v>
      </c>
    </row>
    <row r="461" s="13" customFormat="1">
      <c r="A461" s="13"/>
      <c r="B461" s="185"/>
      <c r="C461" s="13"/>
      <c r="D461" s="186" t="s">
        <v>163</v>
      </c>
      <c r="E461" s="187" t="s">
        <v>1</v>
      </c>
      <c r="F461" s="188" t="s">
        <v>758</v>
      </c>
      <c r="G461" s="13"/>
      <c r="H461" s="189">
        <v>5.0179999999999998</v>
      </c>
      <c r="I461" s="190"/>
      <c r="J461" s="13"/>
      <c r="K461" s="13"/>
      <c r="L461" s="185"/>
      <c r="M461" s="191"/>
      <c r="N461" s="192"/>
      <c r="O461" s="192"/>
      <c r="P461" s="192"/>
      <c r="Q461" s="192"/>
      <c r="R461" s="192"/>
      <c r="S461" s="192"/>
      <c r="T461" s="19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7" t="s">
        <v>163</v>
      </c>
      <c r="AU461" s="187" t="s">
        <v>86</v>
      </c>
      <c r="AV461" s="13" t="s">
        <v>86</v>
      </c>
      <c r="AW461" s="13" t="s">
        <v>33</v>
      </c>
      <c r="AX461" s="13" t="s">
        <v>77</v>
      </c>
      <c r="AY461" s="187" t="s">
        <v>153</v>
      </c>
    </row>
    <row r="462" s="13" customFormat="1">
      <c r="A462" s="13"/>
      <c r="B462" s="185"/>
      <c r="C462" s="13"/>
      <c r="D462" s="186" t="s">
        <v>163</v>
      </c>
      <c r="E462" s="187" t="s">
        <v>1</v>
      </c>
      <c r="F462" s="188" t="s">
        <v>759</v>
      </c>
      <c r="G462" s="13"/>
      <c r="H462" s="189">
        <v>2.8340000000000001</v>
      </c>
      <c r="I462" s="190"/>
      <c r="J462" s="13"/>
      <c r="K462" s="13"/>
      <c r="L462" s="185"/>
      <c r="M462" s="191"/>
      <c r="N462" s="192"/>
      <c r="O462" s="192"/>
      <c r="P462" s="192"/>
      <c r="Q462" s="192"/>
      <c r="R462" s="192"/>
      <c r="S462" s="192"/>
      <c r="T462" s="19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7" t="s">
        <v>163</v>
      </c>
      <c r="AU462" s="187" t="s">
        <v>86</v>
      </c>
      <c r="AV462" s="13" t="s">
        <v>86</v>
      </c>
      <c r="AW462" s="13" t="s">
        <v>33</v>
      </c>
      <c r="AX462" s="13" t="s">
        <v>77</v>
      </c>
      <c r="AY462" s="187" t="s">
        <v>153</v>
      </c>
    </row>
    <row r="463" s="13" customFormat="1">
      <c r="A463" s="13"/>
      <c r="B463" s="185"/>
      <c r="C463" s="13"/>
      <c r="D463" s="186" t="s">
        <v>163</v>
      </c>
      <c r="E463" s="187" t="s">
        <v>1</v>
      </c>
      <c r="F463" s="188" t="s">
        <v>760</v>
      </c>
      <c r="G463" s="13"/>
      <c r="H463" s="189">
        <v>4.6959999999999997</v>
      </c>
      <c r="I463" s="190"/>
      <c r="J463" s="13"/>
      <c r="K463" s="13"/>
      <c r="L463" s="185"/>
      <c r="M463" s="191"/>
      <c r="N463" s="192"/>
      <c r="O463" s="192"/>
      <c r="P463" s="192"/>
      <c r="Q463" s="192"/>
      <c r="R463" s="192"/>
      <c r="S463" s="192"/>
      <c r="T463" s="19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7" t="s">
        <v>163</v>
      </c>
      <c r="AU463" s="187" t="s">
        <v>86</v>
      </c>
      <c r="AV463" s="13" t="s">
        <v>86</v>
      </c>
      <c r="AW463" s="13" t="s">
        <v>33</v>
      </c>
      <c r="AX463" s="13" t="s">
        <v>77</v>
      </c>
      <c r="AY463" s="187" t="s">
        <v>153</v>
      </c>
    </row>
    <row r="464" s="13" customFormat="1">
      <c r="A464" s="13"/>
      <c r="B464" s="185"/>
      <c r="C464" s="13"/>
      <c r="D464" s="186" t="s">
        <v>163</v>
      </c>
      <c r="E464" s="187" t="s">
        <v>1</v>
      </c>
      <c r="F464" s="188" t="s">
        <v>761</v>
      </c>
      <c r="G464" s="13"/>
      <c r="H464" s="189">
        <v>2.8210000000000002</v>
      </c>
      <c r="I464" s="190"/>
      <c r="J464" s="13"/>
      <c r="K464" s="13"/>
      <c r="L464" s="185"/>
      <c r="M464" s="191"/>
      <c r="N464" s="192"/>
      <c r="O464" s="192"/>
      <c r="P464" s="192"/>
      <c r="Q464" s="192"/>
      <c r="R464" s="192"/>
      <c r="S464" s="192"/>
      <c r="T464" s="19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7" t="s">
        <v>163</v>
      </c>
      <c r="AU464" s="187" t="s">
        <v>86</v>
      </c>
      <c r="AV464" s="13" t="s">
        <v>86</v>
      </c>
      <c r="AW464" s="13" t="s">
        <v>33</v>
      </c>
      <c r="AX464" s="13" t="s">
        <v>77</v>
      </c>
      <c r="AY464" s="187" t="s">
        <v>153</v>
      </c>
    </row>
    <row r="465" s="13" customFormat="1">
      <c r="A465" s="13"/>
      <c r="B465" s="185"/>
      <c r="C465" s="13"/>
      <c r="D465" s="186" t="s">
        <v>163</v>
      </c>
      <c r="E465" s="187" t="s">
        <v>1</v>
      </c>
      <c r="F465" s="188" t="s">
        <v>762</v>
      </c>
      <c r="G465" s="13"/>
      <c r="H465" s="189">
        <v>4.6900000000000004</v>
      </c>
      <c r="I465" s="190"/>
      <c r="J465" s="13"/>
      <c r="K465" s="13"/>
      <c r="L465" s="185"/>
      <c r="M465" s="191"/>
      <c r="N465" s="192"/>
      <c r="O465" s="192"/>
      <c r="P465" s="192"/>
      <c r="Q465" s="192"/>
      <c r="R465" s="192"/>
      <c r="S465" s="192"/>
      <c r="T465" s="19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7" t="s">
        <v>163</v>
      </c>
      <c r="AU465" s="187" t="s">
        <v>86</v>
      </c>
      <c r="AV465" s="13" t="s">
        <v>86</v>
      </c>
      <c r="AW465" s="13" t="s">
        <v>33</v>
      </c>
      <c r="AX465" s="13" t="s">
        <v>77</v>
      </c>
      <c r="AY465" s="187" t="s">
        <v>153</v>
      </c>
    </row>
    <row r="466" s="14" customFormat="1">
      <c r="A466" s="14"/>
      <c r="B466" s="194"/>
      <c r="C466" s="14"/>
      <c r="D466" s="186" t="s">
        <v>163</v>
      </c>
      <c r="E466" s="195" t="s">
        <v>98</v>
      </c>
      <c r="F466" s="196" t="s">
        <v>189</v>
      </c>
      <c r="G466" s="14"/>
      <c r="H466" s="197">
        <v>20.059000000000001</v>
      </c>
      <c r="I466" s="198"/>
      <c r="J466" s="14"/>
      <c r="K466" s="14"/>
      <c r="L466" s="194"/>
      <c r="M466" s="199"/>
      <c r="N466" s="200"/>
      <c r="O466" s="200"/>
      <c r="P466" s="200"/>
      <c r="Q466" s="200"/>
      <c r="R466" s="200"/>
      <c r="S466" s="200"/>
      <c r="T466" s="20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5" t="s">
        <v>163</v>
      </c>
      <c r="AU466" s="195" t="s">
        <v>86</v>
      </c>
      <c r="AV466" s="14" t="s">
        <v>154</v>
      </c>
      <c r="AW466" s="14" t="s">
        <v>33</v>
      </c>
      <c r="AX466" s="14" t="s">
        <v>8</v>
      </c>
      <c r="AY466" s="195" t="s">
        <v>153</v>
      </c>
    </row>
    <row r="467" s="2" customFormat="1" ht="24.15" customHeight="1">
      <c r="A467" s="37"/>
      <c r="B467" s="171"/>
      <c r="C467" s="202" t="s">
        <v>763</v>
      </c>
      <c r="D467" s="202" t="s">
        <v>257</v>
      </c>
      <c r="E467" s="203" t="s">
        <v>691</v>
      </c>
      <c r="F467" s="204" t="s">
        <v>692</v>
      </c>
      <c r="G467" s="205" t="s">
        <v>159</v>
      </c>
      <c r="H467" s="206">
        <v>23.068000000000001</v>
      </c>
      <c r="I467" s="207"/>
      <c r="J467" s="208">
        <f>ROUND(I467*H467,0)</f>
        <v>0</v>
      </c>
      <c r="K467" s="204" t="s">
        <v>160</v>
      </c>
      <c r="L467" s="209"/>
      <c r="M467" s="210" t="s">
        <v>1</v>
      </c>
      <c r="N467" s="211" t="s">
        <v>42</v>
      </c>
      <c r="O467" s="76"/>
      <c r="P467" s="181">
        <f>O467*H467</f>
        <v>0</v>
      </c>
      <c r="Q467" s="181">
        <v>0.023</v>
      </c>
      <c r="R467" s="181">
        <f>Q467*H467</f>
        <v>0.53056400000000004</v>
      </c>
      <c r="S467" s="181">
        <v>0</v>
      </c>
      <c r="T467" s="18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3" t="s">
        <v>260</v>
      </c>
      <c r="AT467" s="183" t="s">
        <v>257</v>
      </c>
      <c r="AU467" s="183" t="s">
        <v>86</v>
      </c>
      <c r="AY467" s="18" t="s">
        <v>153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8" t="s">
        <v>8</v>
      </c>
      <c r="BK467" s="184">
        <f>ROUND(I467*H467,0)</f>
        <v>0</v>
      </c>
      <c r="BL467" s="18" t="s">
        <v>201</v>
      </c>
      <c r="BM467" s="183" t="s">
        <v>764</v>
      </c>
    </row>
    <row r="468" s="13" customFormat="1">
      <c r="A468" s="13"/>
      <c r="B468" s="185"/>
      <c r="C468" s="13"/>
      <c r="D468" s="186" t="s">
        <v>163</v>
      </c>
      <c r="E468" s="187" t="s">
        <v>1</v>
      </c>
      <c r="F468" s="188" t="s">
        <v>765</v>
      </c>
      <c r="G468" s="13"/>
      <c r="H468" s="189">
        <v>23.068000000000001</v>
      </c>
      <c r="I468" s="190"/>
      <c r="J468" s="13"/>
      <c r="K468" s="13"/>
      <c r="L468" s="185"/>
      <c r="M468" s="191"/>
      <c r="N468" s="192"/>
      <c r="O468" s="192"/>
      <c r="P468" s="192"/>
      <c r="Q468" s="192"/>
      <c r="R468" s="192"/>
      <c r="S468" s="192"/>
      <c r="T468" s="19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7" t="s">
        <v>163</v>
      </c>
      <c r="AU468" s="187" t="s">
        <v>86</v>
      </c>
      <c r="AV468" s="13" t="s">
        <v>86</v>
      </c>
      <c r="AW468" s="13" t="s">
        <v>33</v>
      </c>
      <c r="AX468" s="13" t="s">
        <v>77</v>
      </c>
      <c r="AY468" s="187" t="s">
        <v>153</v>
      </c>
    </row>
    <row r="469" s="15" customFormat="1">
      <c r="A469" s="15"/>
      <c r="B469" s="212"/>
      <c r="C469" s="15"/>
      <c r="D469" s="186" t="s">
        <v>163</v>
      </c>
      <c r="E469" s="213" t="s">
        <v>1</v>
      </c>
      <c r="F469" s="214" t="s">
        <v>766</v>
      </c>
      <c r="G469" s="15"/>
      <c r="H469" s="215">
        <v>23.068000000000001</v>
      </c>
      <c r="I469" s="216"/>
      <c r="J469" s="15"/>
      <c r="K469" s="15"/>
      <c r="L469" s="212"/>
      <c r="M469" s="217"/>
      <c r="N469" s="218"/>
      <c r="O469" s="218"/>
      <c r="P469" s="218"/>
      <c r="Q469" s="218"/>
      <c r="R469" s="218"/>
      <c r="S469" s="218"/>
      <c r="T469" s="21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13" t="s">
        <v>163</v>
      </c>
      <c r="AU469" s="213" t="s">
        <v>86</v>
      </c>
      <c r="AV469" s="15" t="s">
        <v>161</v>
      </c>
      <c r="AW469" s="15" t="s">
        <v>33</v>
      </c>
      <c r="AX469" s="15" t="s">
        <v>8</v>
      </c>
      <c r="AY469" s="213" t="s">
        <v>153</v>
      </c>
    </row>
    <row r="470" s="2" customFormat="1" ht="16.5" customHeight="1">
      <c r="A470" s="37"/>
      <c r="B470" s="171"/>
      <c r="C470" s="172" t="s">
        <v>564</v>
      </c>
      <c r="D470" s="172" t="s">
        <v>156</v>
      </c>
      <c r="E470" s="173" t="s">
        <v>767</v>
      </c>
      <c r="F470" s="174" t="s">
        <v>768</v>
      </c>
      <c r="G470" s="175" t="s">
        <v>237</v>
      </c>
      <c r="H470" s="176">
        <v>3</v>
      </c>
      <c r="I470" s="177"/>
      <c r="J470" s="178">
        <f>ROUND(I470*H470,0)</f>
        <v>0</v>
      </c>
      <c r="K470" s="174" t="s">
        <v>160</v>
      </c>
      <c r="L470" s="38"/>
      <c r="M470" s="179" t="s">
        <v>1</v>
      </c>
      <c r="N470" s="180" t="s">
        <v>42</v>
      </c>
      <c r="O470" s="76"/>
      <c r="P470" s="181">
        <f>O470*H470</f>
        <v>0</v>
      </c>
      <c r="Q470" s="181">
        <v>0.00020000000000000001</v>
      </c>
      <c r="R470" s="181">
        <f>Q470*H470</f>
        <v>0.00060000000000000006</v>
      </c>
      <c r="S470" s="181">
        <v>0</v>
      </c>
      <c r="T470" s="182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3" t="s">
        <v>201</v>
      </c>
      <c r="AT470" s="183" t="s">
        <v>156</v>
      </c>
      <c r="AU470" s="183" t="s">
        <v>86</v>
      </c>
      <c r="AY470" s="18" t="s">
        <v>153</v>
      </c>
      <c r="BE470" s="184">
        <f>IF(N470="základní",J470,0)</f>
        <v>0</v>
      </c>
      <c r="BF470" s="184">
        <f>IF(N470="snížená",J470,0)</f>
        <v>0</v>
      </c>
      <c r="BG470" s="184">
        <f>IF(N470="zákl. přenesená",J470,0)</f>
        <v>0</v>
      </c>
      <c r="BH470" s="184">
        <f>IF(N470="sníž. přenesená",J470,0)</f>
        <v>0</v>
      </c>
      <c r="BI470" s="184">
        <f>IF(N470="nulová",J470,0)</f>
        <v>0</v>
      </c>
      <c r="BJ470" s="18" t="s">
        <v>8</v>
      </c>
      <c r="BK470" s="184">
        <f>ROUND(I470*H470,0)</f>
        <v>0</v>
      </c>
      <c r="BL470" s="18" t="s">
        <v>201</v>
      </c>
      <c r="BM470" s="183" t="s">
        <v>769</v>
      </c>
    </row>
    <row r="471" s="2" customFormat="1" ht="16.5" customHeight="1">
      <c r="A471" s="37"/>
      <c r="B471" s="171"/>
      <c r="C471" s="202" t="s">
        <v>770</v>
      </c>
      <c r="D471" s="202" t="s">
        <v>257</v>
      </c>
      <c r="E471" s="203" t="s">
        <v>771</v>
      </c>
      <c r="F471" s="204" t="s">
        <v>772</v>
      </c>
      <c r="G471" s="205" t="s">
        <v>237</v>
      </c>
      <c r="H471" s="206">
        <v>3</v>
      </c>
      <c r="I471" s="207"/>
      <c r="J471" s="208">
        <f>ROUND(I471*H471,0)</f>
        <v>0</v>
      </c>
      <c r="K471" s="204" t="s">
        <v>160</v>
      </c>
      <c r="L471" s="209"/>
      <c r="M471" s="210" t="s">
        <v>1</v>
      </c>
      <c r="N471" s="211" t="s">
        <v>42</v>
      </c>
      <c r="O471" s="76"/>
      <c r="P471" s="181">
        <f>O471*H471</f>
        <v>0</v>
      </c>
      <c r="Q471" s="181">
        <v>0.00106</v>
      </c>
      <c r="R471" s="181">
        <f>Q471*H471</f>
        <v>0.0031799999999999997</v>
      </c>
      <c r="S471" s="181">
        <v>0</v>
      </c>
      <c r="T471" s="18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3" t="s">
        <v>260</v>
      </c>
      <c r="AT471" s="183" t="s">
        <v>257</v>
      </c>
      <c r="AU471" s="183" t="s">
        <v>86</v>
      </c>
      <c r="AY471" s="18" t="s">
        <v>153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8" t="s">
        <v>8</v>
      </c>
      <c r="BK471" s="184">
        <f>ROUND(I471*H471,0)</f>
        <v>0</v>
      </c>
      <c r="BL471" s="18" t="s">
        <v>201</v>
      </c>
      <c r="BM471" s="183" t="s">
        <v>773</v>
      </c>
    </row>
    <row r="472" s="2" customFormat="1" ht="21.75" customHeight="1">
      <c r="A472" s="37"/>
      <c r="B472" s="171"/>
      <c r="C472" s="172" t="s">
        <v>570</v>
      </c>
      <c r="D472" s="172" t="s">
        <v>156</v>
      </c>
      <c r="E472" s="173" t="s">
        <v>774</v>
      </c>
      <c r="F472" s="174" t="s">
        <v>775</v>
      </c>
      <c r="G472" s="175" t="s">
        <v>387</v>
      </c>
      <c r="H472" s="176">
        <v>5.2000000000000002</v>
      </c>
      <c r="I472" s="177"/>
      <c r="J472" s="178">
        <f>ROUND(I472*H472,0)</f>
        <v>0</v>
      </c>
      <c r="K472" s="174" t="s">
        <v>160</v>
      </c>
      <c r="L472" s="38"/>
      <c r="M472" s="179" t="s">
        <v>1</v>
      </c>
      <c r="N472" s="180" t="s">
        <v>42</v>
      </c>
      <c r="O472" s="76"/>
      <c r="P472" s="181">
        <f>O472*H472</f>
        <v>0</v>
      </c>
      <c r="Q472" s="181">
        <v>0.00055000000000000003</v>
      </c>
      <c r="R472" s="181">
        <f>Q472*H472</f>
        <v>0.0028600000000000001</v>
      </c>
      <c r="S472" s="181">
        <v>0</v>
      </c>
      <c r="T472" s="182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3" t="s">
        <v>201</v>
      </c>
      <c r="AT472" s="183" t="s">
        <v>156</v>
      </c>
      <c r="AU472" s="183" t="s">
        <v>86</v>
      </c>
      <c r="AY472" s="18" t="s">
        <v>153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8" t="s">
        <v>8</v>
      </c>
      <c r="BK472" s="184">
        <f>ROUND(I472*H472,0)</f>
        <v>0</v>
      </c>
      <c r="BL472" s="18" t="s">
        <v>201</v>
      </c>
      <c r="BM472" s="183" t="s">
        <v>776</v>
      </c>
    </row>
    <row r="473" s="13" customFormat="1">
      <c r="A473" s="13"/>
      <c r="B473" s="185"/>
      <c r="C473" s="13"/>
      <c r="D473" s="186" t="s">
        <v>163</v>
      </c>
      <c r="E473" s="187" t="s">
        <v>1</v>
      </c>
      <c r="F473" s="188" t="s">
        <v>777</v>
      </c>
      <c r="G473" s="13"/>
      <c r="H473" s="189">
        <v>2.6000000000000001</v>
      </c>
      <c r="I473" s="190"/>
      <c r="J473" s="13"/>
      <c r="K473" s="13"/>
      <c r="L473" s="185"/>
      <c r="M473" s="191"/>
      <c r="N473" s="192"/>
      <c r="O473" s="192"/>
      <c r="P473" s="192"/>
      <c r="Q473" s="192"/>
      <c r="R473" s="192"/>
      <c r="S473" s="192"/>
      <c r="T473" s="19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7" t="s">
        <v>163</v>
      </c>
      <c r="AU473" s="187" t="s">
        <v>86</v>
      </c>
      <c r="AV473" s="13" t="s">
        <v>86</v>
      </c>
      <c r="AW473" s="13" t="s">
        <v>33</v>
      </c>
      <c r="AX473" s="13" t="s">
        <v>77</v>
      </c>
      <c r="AY473" s="187" t="s">
        <v>153</v>
      </c>
    </row>
    <row r="474" s="13" customFormat="1">
      <c r="A474" s="13"/>
      <c r="B474" s="185"/>
      <c r="C474" s="13"/>
      <c r="D474" s="186" t="s">
        <v>163</v>
      </c>
      <c r="E474" s="187" t="s">
        <v>1</v>
      </c>
      <c r="F474" s="188" t="s">
        <v>778</v>
      </c>
      <c r="G474" s="13"/>
      <c r="H474" s="189">
        <v>2.6000000000000001</v>
      </c>
      <c r="I474" s="190"/>
      <c r="J474" s="13"/>
      <c r="K474" s="13"/>
      <c r="L474" s="185"/>
      <c r="M474" s="191"/>
      <c r="N474" s="192"/>
      <c r="O474" s="192"/>
      <c r="P474" s="192"/>
      <c r="Q474" s="192"/>
      <c r="R474" s="192"/>
      <c r="S474" s="192"/>
      <c r="T474" s="19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7" t="s">
        <v>163</v>
      </c>
      <c r="AU474" s="187" t="s">
        <v>86</v>
      </c>
      <c r="AV474" s="13" t="s">
        <v>86</v>
      </c>
      <c r="AW474" s="13" t="s">
        <v>33</v>
      </c>
      <c r="AX474" s="13" t="s">
        <v>77</v>
      </c>
      <c r="AY474" s="187" t="s">
        <v>153</v>
      </c>
    </row>
    <row r="475" s="14" customFormat="1">
      <c r="A475" s="14"/>
      <c r="B475" s="194"/>
      <c r="C475" s="14"/>
      <c r="D475" s="186" t="s">
        <v>163</v>
      </c>
      <c r="E475" s="195" t="s">
        <v>1</v>
      </c>
      <c r="F475" s="196" t="s">
        <v>189</v>
      </c>
      <c r="G475" s="14"/>
      <c r="H475" s="197">
        <v>5.2000000000000002</v>
      </c>
      <c r="I475" s="198"/>
      <c r="J475" s="14"/>
      <c r="K475" s="14"/>
      <c r="L475" s="194"/>
      <c r="M475" s="199"/>
      <c r="N475" s="200"/>
      <c r="O475" s="200"/>
      <c r="P475" s="200"/>
      <c r="Q475" s="200"/>
      <c r="R475" s="200"/>
      <c r="S475" s="200"/>
      <c r="T475" s="20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5" t="s">
        <v>163</v>
      </c>
      <c r="AU475" s="195" t="s">
        <v>86</v>
      </c>
      <c r="AV475" s="14" t="s">
        <v>154</v>
      </c>
      <c r="AW475" s="14" t="s">
        <v>33</v>
      </c>
      <c r="AX475" s="14" t="s">
        <v>8</v>
      </c>
      <c r="AY475" s="195" t="s">
        <v>153</v>
      </c>
    </row>
    <row r="476" s="2" customFormat="1" ht="16.5" customHeight="1">
      <c r="A476" s="37"/>
      <c r="B476" s="171"/>
      <c r="C476" s="172" t="s">
        <v>779</v>
      </c>
      <c r="D476" s="172" t="s">
        <v>156</v>
      </c>
      <c r="E476" s="173" t="s">
        <v>780</v>
      </c>
      <c r="F476" s="174" t="s">
        <v>781</v>
      </c>
      <c r="G476" s="175" t="s">
        <v>237</v>
      </c>
      <c r="H476" s="176">
        <v>32</v>
      </c>
      <c r="I476" s="177"/>
      <c r="J476" s="178">
        <f>ROUND(I476*H476,0)</f>
        <v>0</v>
      </c>
      <c r="K476" s="174" t="s">
        <v>160</v>
      </c>
      <c r="L476" s="38"/>
      <c r="M476" s="179" t="s">
        <v>1</v>
      </c>
      <c r="N476" s="180" t="s">
        <v>42</v>
      </c>
      <c r="O476" s="76"/>
      <c r="P476" s="181">
        <f>O476*H476</f>
        <v>0</v>
      </c>
      <c r="Q476" s="181">
        <v>0</v>
      </c>
      <c r="R476" s="181">
        <f>Q476*H476</f>
        <v>0</v>
      </c>
      <c r="S476" s="181">
        <v>0</v>
      </c>
      <c r="T476" s="182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3" t="s">
        <v>201</v>
      </c>
      <c r="AT476" s="183" t="s">
        <v>156</v>
      </c>
      <c r="AU476" s="183" t="s">
        <v>86</v>
      </c>
      <c r="AY476" s="18" t="s">
        <v>153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8" t="s">
        <v>8</v>
      </c>
      <c r="BK476" s="184">
        <f>ROUND(I476*H476,0)</f>
        <v>0</v>
      </c>
      <c r="BL476" s="18" t="s">
        <v>201</v>
      </c>
      <c r="BM476" s="183" t="s">
        <v>782</v>
      </c>
    </row>
    <row r="477" s="2" customFormat="1" ht="24.15" customHeight="1">
      <c r="A477" s="37"/>
      <c r="B477" s="171"/>
      <c r="C477" s="172" t="s">
        <v>576</v>
      </c>
      <c r="D477" s="172" t="s">
        <v>156</v>
      </c>
      <c r="E477" s="173" t="s">
        <v>783</v>
      </c>
      <c r="F477" s="174" t="s">
        <v>784</v>
      </c>
      <c r="G477" s="175" t="s">
        <v>206</v>
      </c>
      <c r="H477" s="176">
        <v>3.5030000000000001</v>
      </c>
      <c r="I477" s="177"/>
      <c r="J477" s="178">
        <f>ROUND(I477*H477,0)</f>
        <v>0</v>
      </c>
      <c r="K477" s="174" t="s">
        <v>160</v>
      </c>
      <c r="L477" s="38"/>
      <c r="M477" s="179" t="s">
        <v>1</v>
      </c>
      <c r="N477" s="180" t="s">
        <v>42</v>
      </c>
      <c r="O477" s="76"/>
      <c r="P477" s="181">
        <f>O477*H477</f>
        <v>0</v>
      </c>
      <c r="Q477" s="181">
        <v>0</v>
      </c>
      <c r="R477" s="181">
        <f>Q477*H477</f>
        <v>0</v>
      </c>
      <c r="S477" s="181">
        <v>0</v>
      </c>
      <c r="T477" s="182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3" t="s">
        <v>201</v>
      </c>
      <c r="AT477" s="183" t="s">
        <v>156</v>
      </c>
      <c r="AU477" s="183" t="s">
        <v>86</v>
      </c>
      <c r="AY477" s="18" t="s">
        <v>153</v>
      </c>
      <c r="BE477" s="184">
        <f>IF(N477="základní",J477,0)</f>
        <v>0</v>
      </c>
      <c r="BF477" s="184">
        <f>IF(N477="snížená",J477,0)</f>
        <v>0</v>
      </c>
      <c r="BG477" s="184">
        <f>IF(N477="zákl. přenesená",J477,0)</f>
        <v>0</v>
      </c>
      <c r="BH477" s="184">
        <f>IF(N477="sníž. přenesená",J477,0)</f>
        <v>0</v>
      </c>
      <c r="BI477" s="184">
        <f>IF(N477="nulová",J477,0)</f>
        <v>0</v>
      </c>
      <c r="BJ477" s="18" t="s">
        <v>8</v>
      </c>
      <c r="BK477" s="184">
        <f>ROUND(I477*H477,0)</f>
        <v>0</v>
      </c>
      <c r="BL477" s="18" t="s">
        <v>201</v>
      </c>
      <c r="BM477" s="183" t="s">
        <v>785</v>
      </c>
    </row>
    <row r="478" s="2" customFormat="1" ht="24.15" customHeight="1">
      <c r="A478" s="37"/>
      <c r="B478" s="171"/>
      <c r="C478" s="172" t="s">
        <v>786</v>
      </c>
      <c r="D478" s="172" t="s">
        <v>156</v>
      </c>
      <c r="E478" s="173" t="s">
        <v>787</v>
      </c>
      <c r="F478" s="174" t="s">
        <v>788</v>
      </c>
      <c r="G478" s="175" t="s">
        <v>206</v>
      </c>
      <c r="H478" s="176">
        <v>3.5030000000000001</v>
      </c>
      <c r="I478" s="177"/>
      <c r="J478" s="178">
        <f>ROUND(I478*H478,0)</f>
        <v>0</v>
      </c>
      <c r="K478" s="174" t="s">
        <v>160</v>
      </c>
      <c r="L478" s="38"/>
      <c r="M478" s="179" t="s">
        <v>1</v>
      </c>
      <c r="N478" s="180" t="s">
        <v>42</v>
      </c>
      <c r="O478" s="76"/>
      <c r="P478" s="181">
        <f>O478*H478</f>
        <v>0</v>
      </c>
      <c r="Q478" s="181">
        <v>0</v>
      </c>
      <c r="R478" s="181">
        <f>Q478*H478</f>
        <v>0</v>
      </c>
      <c r="S478" s="181">
        <v>0</v>
      </c>
      <c r="T478" s="182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3" t="s">
        <v>201</v>
      </c>
      <c r="AT478" s="183" t="s">
        <v>156</v>
      </c>
      <c r="AU478" s="183" t="s">
        <v>86</v>
      </c>
      <c r="AY478" s="18" t="s">
        <v>153</v>
      </c>
      <c r="BE478" s="184">
        <f>IF(N478="základní",J478,0)</f>
        <v>0</v>
      </c>
      <c r="BF478" s="184">
        <f>IF(N478="snížená",J478,0)</f>
        <v>0</v>
      </c>
      <c r="BG478" s="184">
        <f>IF(N478="zákl. přenesená",J478,0)</f>
        <v>0</v>
      </c>
      <c r="BH478" s="184">
        <f>IF(N478="sníž. přenesená",J478,0)</f>
        <v>0</v>
      </c>
      <c r="BI478" s="184">
        <f>IF(N478="nulová",J478,0)</f>
        <v>0</v>
      </c>
      <c r="BJ478" s="18" t="s">
        <v>8</v>
      </c>
      <c r="BK478" s="184">
        <f>ROUND(I478*H478,0)</f>
        <v>0</v>
      </c>
      <c r="BL478" s="18" t="s">
        <v>201</v>
      </c>
      <c r="BM478" s="183" t="s">
        <v>789</v>
      </c>
    </row>
    <row r="479" s="12" customFormat="1" ht="22.8" customHeight="1">
      <c r="A479" s="12"/>
      <c r="B479" s="158"/>
      <c r="C479" s="12"/>
      <c r="D479" s="159" t="s">
        <v>76</v>
      </c>
      <c r="E479" s="169" t="s">
        <v>790</v>
      </c>
      <c r="F479" s="169" t="s">
        <v>791</v>
      </c>
      <c r="G479" s="12"/>
      <c r="H479" s="12"/>
      <c r="I479" s="161"/>
      <c r="J479" s="170">
        <f>BK479</f>
        <v>0</v>
      </c>
      <c r="K479" s="12"/>
      <c r="L479" s="158"/>
      <c r="M479" s="163"/>
      <c r="N479" s="164"/>
      <c r="O479" s="164"/>
      <c r="P479" s="165">
        <f>SUM(P480:P496)</f>
        <v>0</v>
      </c>
      <c r="Q479" s="164"/>
      <c r="R479" s="165">
        <f>SUM(R480:R496)</f>
        <v>0.027584560000000001</v>
      </c>
      <c r="S479" s="164"/>
      <c r="T479" s="166">
        <f>SUM(T480:T496)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59" t="s">
        <v>86</v>
      </c>
      <c r="AT479" s="167" t="s">
        <v>76</v>
      </c>
      <c r="AU479" s="167" t="s">
        <v>8</v>
      </c>
      <c r="AY479" s="159" t="s">
        <v>153</v>
      </c>
      <c r="BK479" s="168">
        <f>SUM(BK480:BK496)</f>
        <v>0</v>
      </c>
    </row>
    <row r="480" s="2" customFormat="1" ht="24.15" customHeight="1">
      <c r="A480" s="37"/>
      <c r="B480" s="171"/>
      <c r="C480" s="172" t="s">
        <v>584</v>
      </c>
      <c r="D480" s="172" t="s">
        <v>156</v>
      </c>
      <c r="E480" s="173" t="s">
        <v>792</v>
      </c>
      <c r="F480" s="174" t="s">
        <v>793</v>
      </c>
      <c r="G480" s="175" t="s">
        <v>159</v>
      </c>
      <c r="H480" s="176">
        <v>26</v>
      </c>
      <c r="I480" s="177"/>
      <c r="J480" s="178">
        <f>ROUND(I480*H480,0)</f>
        <v>0</v>
      </c>
      <c r="K480" s="174" t="s">
        <v>160</v>
      </c>
      <c r="L480" s="38"/>
      <c r="M480" s="179" t="s">
        <v>1</v>
      </c>
      <c r="N480" s="180" t="s">
        <v>42</v>
      </c>
      <c r="O480" s="76"/>
      <c r="P480" s="181">
        <f>O480*H480</f>
        <v>0</v>
      </c>
      <c r="Q480" s="181">
        <v>0.00020120000000000001</v>
      </c>
      <c r="R480" s="181">
        <f>Q480*H480</f>
        <v>0.0052312000000000001</v>
      </c>
      <c r="S480" s="181">
        <v>0</v>
      </c>
      <c r="T480" s="182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3" t="s">
        <v>201</v>
      </c>
      <c r="AT480" s="183" t="s">
        <v>156</v>
      </c>
      <c r="AU480" s="183" t="s">
        <v>86</v>
      </c>
      <c r="AY480" s="18" t="s">
        <v>153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8" t="s">
        <v>8</v>
      </c>
      <c r="BK480" s="184">
        <f>ROUND(I480*H480,0)</f>
        <v>0</v>
      </c>
      <c r="BL480" s="18" t="s">
        <v>201</v>
      </c>
      <c r="BM480" s="183" t="s">
        <v>794</v>
      </c>
    </row>
    <row r="481" s="13" customFormat="1">
      <c r="A481" s="13"/>
      <c r="B481" s="185"/>
      <c r="C481" s="13"/>
      <c r="D481" s="186" t="s">
        <v>163</v>
      </c>
      <c r="E481" s="187" t="s">
        <v>1</v>
      </c>
      <c r="F481" s="188" t="s">
        <v>505</v>
      </c>
      <c r="G481" s="13"/>
      <c r="H481" s="189">
        <v>10.4</v>
      </c>
      <c r="I481" s="190"/>
      <c r="J481" s="13"/>
      <c r="K481" s="13"/>
      <c r="L481" s="185"/>
      <c r="M481" s="191"/>
      <c r="N481" s="192"/>
      <c r="O481" s="192"/>
      <c r="P481" s="192"/>
      <c r="Q481" s="192"/>
      <c r="R481" s="192"/>
      <c r="S481" s="192"/>
      <c r="T481" s="19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7" t="s">
        <v>163</v>
      </c>
      <c r="AU481" s="187" t="s">
        <v>86</v>
      </c>
      <c r="AV481" s="13" t="s">
        <v>86</v>
      </c>
      <c r="AW481" s="13" t="s">
        <v>33</v>
      </c>
      <c r="AX481" s="13" t="s">
        <v>77</v>
      </c>
      <c r="AY481" s="187" t="s">
        <v>153</v>
      </c>
    </row>
    <row r="482" s="13" customFormat="1">
      <c r="A482" s="13"/>
      <c r="B482" s="185"/>
      <c r="C482" s="13"/>
      <c r="D482" s="186" t="s">
        <v>163</v>
      </c>
      <c r="E482" s="187" t="s">
        <v>1</v>
      </c>
      <c r="F482" s="188" t="s">
        <v>795</v>
      </c>
      <c r="G482" s="13"/>
      <c r="H482" s="189">
        <v>15.6</v>
      </c>
      <c r="I482" s="190"/>
      <c r="J482" s="13"/>
      <c r="K482" s="13"/>
      <c r="L482" s="185"/>
      <c r="M482" s="191"/>
      <c r="N482" s="192"/>
      <c r="O482" s="192"/>
      <c r="P482" s="192"/>
      <c r="Q482" s="192"/>
      <c r="R482" s="192"/>
      <c r="S482" s="192"/>
      <c r="T482" s="19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7" t="s">
        <v>163</v>
      </c>
      <c r="AU482" s="187" t="s">
        <v>86</v>
      </c>
      <c r="AV482" s="13" t="s">
        <v>86</v>
      </c>
      <c r="AW482" s="13" t="s">
        <v>33</v>
      </c>
      <c r="AX482" s="13" t="s">
        <v>77</v>
      </c>
      <c r="AY482" s="187" t="s">
        <v>153</v>
      </c>
    </row>
    <row r="483" s="14" customFormat="1">
      <c r="A483" s="14"/>
      <c r="B483" s="194"/>
      <c r="C483" s="14"/>
      <c r="D483" s="186" t="s">
        <v>163</v>
      </c>
      <c r="E483" s="195" t="s">
        <v>1</v>
      </c>
      <c r="F483" s="196" t="s">
        <v>796</v>
      </c>
      <c r="G483" s="14"/>
      <c r="H483" s="197">
        <v>26</v>
      </c>
      <c r="I483" s="198"/>
      <c r="J483" s="14"/>
      <c r="K483" s="14"/>
      <c r="L483" s="194"/>
      <c r="M483" s="199"/>
      <c r="N483" s="200"/>
      <c r="O483" s="200"/>
      <c r="P483" s="200"/>
      <c r="Q483" s="200"/>
      <c r="R483" s="200"/>
      <c r="S483" s="200"/>
      <c r="T483" s="20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5" t="s">
        <v>163</v>
      </c>
      <c r="AU483" s="195" t="s">
        <v>86</v>
      </c>
      <c r="AV483" s="14" t="s">
        <v>154</v>
      </c>
      <c r="AW483" s="14" t="s">
        <v>33</v>
      </c>
      <c r="AX483" s="14" t="s">
        <v>8</v>
      </c>
      <c r="AY483" s="195" t="s">
        <v>153</v>
      </c>
    </row>
    <row r="484" s="2" customFormat="1" ht="24.15" customHeight="1">
      <c r="A484" s="37"/>
      <c r="B484" s="171"/>
      <c r="C484" s="172" t="s">
        <v>797</v>
      </c>
      <c r="D484" s="172" t="s">
        <v>156</v>
      </c>
      <c r="E484" s="173" t="s">
        <v>798</v>
      </c>
      <c r="F484" s="174" t="s">
        <v>799</v>
      </c>
      <c r="G484" s="175" t="s">
        <v>159</v>
      </c>
      <c r="H484" s="176">
        <v>26</v>
      </c>
      <c r="I484" s="177"/>
      <c r="J484" s="178">
        <f>ROUND(I484*H484,0)</f>
        <v>0</v>
      </c>
      <c r="K484" s="174" t="s">
        <v>160</v>
      </c>
      <c r="L484" s="38"/>
      <c r="M484" s="179" t="s">
        <v>1</v>
      </c>
      <c r="N484" s="180" t="s">
        <v>42</v>
      </c>
      <c r="O484" s="76"/>
      <c r="P484" s="181">
        <f>O484*H484</f>
        <v>0</v>
      </c>
      <c r="Q484" s="181">
        <v>0.00028600000000000001</v>
      </c>
      <c r="R484" s="181">
        <f>Q484*H484</f>
        <v>0.0074359999999999999</v>
      </c>
      <c r="S484" s="181">
        <v>0</v>
      </c>
      <c r="T484" s="182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3" t="s">
        <v>201</v>
      </c>
      <c r="AT484" s="183" t="s">
        <v>156</v>
      </c>
      <c r="AU484" s="183" t="s">
        <v>86</v>
      </c>
      <c r="AY484" s="18" t="s">
        <v>153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8" t="s">
        <v>8</v>
      </c>
      <c r="BK484" s="184">
        <f>ROUND(I484*H484,0)</f>
        <v>0</v>
      </c>
      <c r="BL484" s="18" t="s">
        <v>201</v>
      </c>
      <c r="BM484" s="183" t="s">
        <v>800</v>
      </c>
    </row>
    <row r="485" s="13" customFormat="1">
      <c r="A485" s="13"/>
      <c r="B485" s="185"/>
      <c r="C485" s="13"/>
      <c r="D485" s="186" t="s">
        <v>163</v>
      </c>
      <c r="E485" s="187" t="s">
        <v>1</v>
      </c>
      <c r="F485" s="188" t="s">
        <v>505</v>
      </c>
      <c r="G485" s="13"/>
      <c r="H485" s="189">
        <v>10.4</v>
      </c>
      <c r="I485" s="190"/>
      <c r="J485" s="13"/>
      <c r="K485" s="13"/>
      <c r="L485" s="185"/>
      <c r="M485" s="191"/>
      <c r="N485" s="192"/>
      <c r="O485" s="192"/>
      <c r="P485" s="192"/>
      <c r="Q485" s="192"/>
      <c r="R485" s="192"/>
      <c r="S485" s="192"/>
      <c r="T485" s="19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7" t="s">
        <v>163</v>
      </c>
      <c r="AU485" s="187" t="s">
        <v>86</v>
      </c>
      <c r="AV485" s="13" t="s">
        <v>86</v>
      </c>
      <c r="AW485" s="13" t="s">
        <v>33</v>
      </c>
      <c r="AX485" s="13" t="s">
        <v>77</v>
      </c>
      <c r="AY485" s="187" t="s">
        <v>153</v>
      </c>
    </row>
    <row r="486" s="13" customFormat="1">
      <c r="A486" s="13"/>
      <c r="B486" s="185"/>
      <c r="C486" s="13"/>
      <c r="D486" s="186" t="s">
        <v>163</v>
      </c>
      <c r="E486" s="187" t="s">
        <v>1</v>
      </c>
      <c r="F486" s="188" t="s">
        <v>795</v>
      </c>
      <c r="G486" s="13"/>
      <c r="H486" s="189">
        <v>15.6</v>
      </c>
      <c r="I486" s="190"/>
      <c r="J486" s="13"/>
      <c r="K486" s="13"/>
      <c r="L486" s="185"/>
      <c r="M486" s="191"/>
      <c r="N486" s="192"/>
      <c r="O486" s="192"/>
      <c r="P486" s="192"/>
      <c r="Q486" s="192"/>
      <c r="R486" s="192"/>
      <c r="S486" s="192"/>
      <c r="T486" s="19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7" t="s">
        <v>163</v>
      </c>
      <c r="AU486" s="187" t="s">
        <v>86</v>
      </c>
      <c r="AV486" s="13" t="s">
        <v>86</v>
      </c>
      <c r="AW486" s="13" t="s">
        <v>33</v>
      </c>
      <c r="AX486" s="13" t="s">
        <v>77</v>
      </c>
      <c r="AY486" s="187" t="s">
        <v>153</v>
      </c>
    </row>
    <row r="487" s="14" customFormat="1">
      <c r="A487" s="14"/>
      <c r="B487" s="194"/>
      <c r="C487" s="14"/>
      <c r="D487" s="186" t="s">
        <v>163</v>
      </c>
      <c r="E487" s="195" t="s">
        <v>1</v>
      </c>
      <c r="F487" s="196" t="s">
        <v>796</v>
      </c>
      <c r="G487" s="14"/>
      <c r="H487" s="197">
        <v>26</v>
      </c>
      <c r="I487" s="198"/>
      <c r="J487" s="14"/>
      <c r="K487" s="14"/>
      <c r="L487" s="194"/>
      <c r="M487" s="199"/>
      <c r="N487" s="200"/>
      <c r="O487" s="200"/>
      <c r="P487" s="200"/>
      <c r="Q487" s="200"/>
      <c r="R487" s="200"/>
      <c r="S487" s="200"/>
      <c r="T487" s="20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5" t="s">
        <v>163</v>
      </c>
      <c r="AU487" s="195" t="s">
        <v>86</v>
      </c>
      <c r="AV487" s="14" t="s">
        <v>154</v>
      </c>
      <c r="AW487" s="14" t="s">
        <v>33</v>
      </c>
      <c r="AX487" s="14" t="s">
        <v>8</v>
      </c>
      <c r="AY487" s="195" t="s">
        <v>153</v>
      </c>
    </row>
    <row r="488" s="2" customFormat="1" ht="21.75" customHeight="1">
      <c r="A488" s="37"/>
      <c r="B488" s="171"/>
      <c r="C488" s="172" t="s">
        <v>801</v>
      </c>
      <c r="D488" s="172" t="s">
        <v>156</v>
      </c>
      <c r="E488" s="173" t="s">
        <v>802</v>
      </c>
      <c r="F488" s="174" t="s">
        <v>803</v>
      </c>
      <c r="G488" s="175" t="s">
        <v>159</v>
      </c>
      <c r="H488" s="176">
        <v>26.495999999999999</v>
      </c>
      <c r="I488" s="177"/>
      <c r="J488" s="178">
        <f>ROUND(I488*H488,0)</f>
        <v>0</v>
      </c>
      <c r="K488" s="174" t="s">
        <v>1</v>
      </c>
      <c r="L488" s="38"/>
      <c r="M488" s="179" t="s">
        <v>1</v>
      </c>
      <c r="N488" s="180" t="s">
        <v>42</v>
      </c>
      <c r="O488" s="76"/>
      <c r="P488" s="181">
        <f>O488*H488</f>
        <v>0</v>
      </c>
      <c r="Q488" s="181">
        <v>0.00025500000000000002</v>
      </c>
      <c r="R488" s="181">
        <f>Q488*H488</f>
        <v>0.0067564800000000005</v>
      </c>
      <c r="S488" s="181">
        <v>0</v>
      </c>
      <c r="T488" s="182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83" t="s">
        <v>201</v>
      </c>
      <c r="AT488" s="183" t="s">
        <v>156</v>
      </c>
      <c r="AU488" s="183" t="s">
        <v>86</v>
      </c>
      <c r="AY488" s="18" t="s">
        <v>153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8" t="s">
        <v>8</v>
      </c>
      <c r="BK488" s="184">
        <f>ROUND(I488*H488,0)</f>
        <v>0</v>
      </c>
      <c r="BL488" s="18" t="s">
        <v>201</v>
      </c>
      <c r="BM488" s="183" t="s">
        <v>804</v>
      </c>
    </row>
    <row r="489" s="13" customFormat="1">
      <c r="A489" s="13"/>
      <c r="B489" s="185"/>
      <c r="C489" s="13"/>
      <c r="D489" s="186" t="s">
        <v>163</v>
      </c>
      <c r="E489" s="187" t="s">
        <v>1</v>
      </c>
      <c r="F489" s="188" t="s">
        <v>805</v>
      </c>
      <c r="G489" s="13"/>
      <c r="H489" s="189">
        <v>8.6400000000000006</v>
      </c>
      <c r="I489" s="190"/>
      <c r="J489" s="13"/>
      <c r="K489" s="13"/>
      <c r="L489" s="185"/>
      <c r="M489" s="191"/>
      <c r="N489" s="192"/>
      <c r="O489" s="192"/>
      <c r="P489" s="192"/>
      <c r="Q489" s="192"/>
      <c r="R489" s="192"/>
      <c r="S489" s="192"/>
      <c r="T489" s="19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7" t="s">
        <v>163</v>
      </c>
      <c r="AU489" s="187" t="s">
        <v>86</v>
      </c>
      <c r="AV489" s="13" t="s">
        <v>86</v>
      </c>
      <c r="AW489" s="13" t="s">
        <v>33</v>
      </c>
      <c r="AX489" s="13" t="s">
        <v>77</v>
      </c>
      <c r="AY489" s="187" t="s">
        <v>153</v>
      </c>
    </row>
    <row r="490" s="13" customFormat="1">
      <c r="A490" s="13"/>
      <c r="B490" s="185"/>
      <c r="C490" s="13"/>
      <c r="D490" s="186" t="s">
        <v>163</v>
      </c>
      <c r="E490" s="187" t="s">
        <v>1</v>
      </c>
      <c r="F490" s="188" t="s">
        <v>806</v>
      </c>
      <c r="G490" s="13"/>
      <c r="H490" s="189">
        <v>12.256</v>
      </c>
      <c r="I490" s="190"/>
      <c r="J490" s="13"/>
      <c r="K490" s="13"/>
      <c r="L490" s="185"/>
      <c r="M490" s="191"/>
      <c r="N490" s="192"/>
      <c r="O490" s="192"/>
      <c r="P490" s="192"/>
      <c r="Q490" s="192"/>
      <c r="R490" s="192"/>
      <c r="S490" s="192"/>
      <c r="T490" s="19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7" t="s">
        <v>163</v>
      </c>
      <c r="AU490" s="187" t="s">
        <v>86</v>
      </c>
      <c r="AV490" s="13" t="s">
        <v>86</v>
      </c>
      <c r="AW490" s="13" t="s">
        <v>33</v>
      </c>
      <c r="AX490" s="13" t="s">
        <v>77</v>
      </c>
      <c r="AY490" s="187" t="s">
        <v>153</v>
      </c>
    </row>
    <row r="491" s="14" customFormat="1">
      <c r="A491" s="14"/>
      <c r="B491" s="194"/>
      <c r="C491" s="14"/>
      <c r="D491" s="186" t="s">
        <v>163</v>
      </c>
      <c r="E491" s="195" t="s">
        <v>1</v>
      </c>
      <c r="F491" s="196" t="s">
        <v>807</v>
      </c>
      <c r="G491" s="14"/>
      <c r="H491" s="197">
        <v>20.896000000000001</v>
      </c>
      <c r="I491" s="198"/>
      <c r="J491" s="14"/>
      <c r="K491" s="14"/>
      <c r="L491" s="194"/>
      <c r="M491" s="199"/>
      <c r="N491" s="200"/>
      <c r="O491" s="200"/>
      <c r="P491" s="200"/>
      <c r="Q491" s="200"/>
      <c r="R491" s="200"/>
      <c r="S491" s="200"/>
      <c r="T491" s="20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5" t="s">
        <v>163</v>
      </c>
      <c r="AU491" s="195" t="s">
        <v>86</v>
      </c>
      <c r="AV491" s="14" t="s">
        <v>154</v>
      </c>
      <c r="AW491" s="14" t="s">
        <v>33</v>
      </c>
      <c r="AX491" s="14" t="s">
        <v>77</v>
      </c>
      <c r="AY491" s="195" t="s">
        <v>153</v>
      </c>
    </row>
    <row r="492" s="13" customFormat="1">
      <c r="A492" s="13"/>
      <c r="B492" s="185"/>
      <c r="C492" s="13"/>
      <c r="D492" s="186" t="s">
        <v>163</v>
      </c>
      <c r="E492" s="187" t="s">
        <v>1</v>
      </c>
      <c r="F492" s="188" t="s">
        <v>808</v>
      </c>
      <c r="G492" s="13"/>
      <c r="H492" s="189">
        <v>5.5999999999999996</v>
      </c>
      <c r="I492" s="190"/>
      <c r="J492" s="13"/>
      <c r="K492" s="13"/>
      <c r="L492" s="185"/>
      <c r="M492" s="191"/>
      <c r="N492" s="192"/>
      <c r="O492" s="192"/>
      <c r="P492" s="192"/>
      <c r="Q492" s="192"/>
      <c r="R492" s="192"/>
      <c r="S492" s="192"/>
      <c r="T492" s="19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7" t="s">
        <v>163</v>
      </c>
      <c r="AU492" s="187" t="s">
        <v>86</v>
      </c>
      <c r="AV492" s="13" t="s">
        <v>86</v>
      </c>
      <c r="AW492" s="13" t="s">
        <v>33</v>
      </c>
      <c r="AX492" s="13" t="s">
        <v>77</v>
      </c>
      <c r="AY492" s="187" t="s">
        <v>153</v>
      </c>
    </row>
    <row r="493" s="14" customFormat="1">
      <c r="A493" s="14"/>
      <c r="B493" s="194"/>
      <c r="C493" s="14"/>
      <c r="D493" s="186" t="s">
        <v>163</v>
      </c>
      <c r="E493" s="195" t="s">
        <v>1</v>
      </c>
      <c r="F493" s="196" t="s">
        <v>809</v>
      </c>
      <c r="G493" s="14"/>
      <c r="H493" s="197">
        <v>5.5999999999999996</v>
      </c>
      <c r="I493" s="198"/>
      <c r="J493" s="14"/>
      <c r="K493" s="14"/>
      <c r="L493" s="194"/>
      <c r="M493" s="199"/>
      <c r="N493" s="200"/>
      <c r="O493" s="200"/>
      <c r="P493" s="200"/>
      <c r="Q493" s="200"/>
      <c r="R493" s="200"/>
      <c r="S493" s="200"/>
      <c r="T493" s="20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5" t="s">
        <v>163</v>
      </c>
      <c r="AU493" s="195" t="s">
        <v>86</v>
      </c>
      <c r="AV493" s="14" t="s">
        <v>154</v>
      </c>
      <c r="AW493" s="14" t="s">
        <v>33</v>
      </c>
      <c r="AX493" s="14" t="s">
        <v>77</v>
      </c>
      <c r="AY493" s="195" t="s">
        <v>153</v>
      </c>
    </row>
    <row r="494" s="15" customFormat="1">
      <c r="A494" s="15"/>
      <c r="B494" s="212"/>
      <c r="C494" s="15"/>
      <c r="D494" s="186" t="s">
        <v>163</v>
      </c>
      <c r="E494" s="213" t="s">
        <v>110</v>
      </c>
      <c r="F494" s="214" t="s">
        <v>766</v>
      </c>
      <c r="G494" s="15"/>
      <c r="H494" s="215">
        <v>26.495999999999999</v>
      </c>
      <c r="I494" s="216"/>
      <c r="J494" s="15"/>
      <c r="K494" s="15"/>
      <c r="L494" s="212"/>
      <c r="M494" s="217"/>
      <c r="N494" s="218"/>
      <c r="O494" s="218"/>
      <c r="P494" s="218"/>
      <c r="Q494" s="218"/>
      <c r="R494" s="218"/>
      <c r="S494" s="218"/>
      <c r="T494" s="219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13" t="s">
        <v>163</v>
      </c>
      <c r="AU494" s="213" t="s">
        <v>86</v>
      </c>
      <c r="AV494" s="15" t="s">
        <v>161</v>
      </c>
      <c r="AW494" s="15" t="s">
        <v>33</v>
      </c>
      <c r="AX494" s="15" t="s">
        <v>8</v>
      </c>
      <c r="AY494" s="213" t="s">
        <v>153</v>
      </c>
    </row>
    <row r="495" s="2" customFormat="1" ht="16.5" customHeight="1">
      <c r="A495" s="37"/>
      <c r="B495" s="171"/>
      <c r="C495" s="202" t="s">
        <v>810</v>
      </c>
      <c r="D495" s="202" t="s">
        <v>257</v>
      </c>
      <c r="E495" s="203" t="s">
        <v>811</v>
      </c>
      <c r="F495" s="204" t="s">
        <v>812</v>
      </c>
      <c r="G495" s="205" t="s">
        <v>159</v>
      </c>
      <c r="H495" s="206">
        <v>29.146000000000001</v>
      </c>
      <c r="I495" s="207"/>
      <c r="J495" s="208">
        <f>ROUND(I495*H495,0)</f>
        <v>0</v>
      </c>
      <c r="K495" s="204" t="s">
        <v>1</v>
      </c>
      <c r="L495" s="209"/>
      <c r="M495" s="210" t="s">
        <v>1</v>
      </c>
      <c r="N495" s="211" t="s">
        <v>42</v>
      </c>
      <c r="O495" s="76"/>
      <c r="P495" s="181">
        <f>O495*H495</f>
        <v>0</v>
      </c>
      <c r="Q495" s="181">
        <v>0.00027999999999999998</v>
      </c>
      <c r="R495" s="181">
        <f>Q495*H495</f>
        <v>0.0081608799999999988</v>
      </c>
      <c r="S495" s="181">
        <v>0</v>
      </c>
      <c r="T495" s="182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3" t="s">
        <v>260</v>
      </c>
      <c r="AT495" s="183" t="s">
        <v>257</v>
      </c>
      <c r="AU495" s="183" t="s">
        <v>86</v>
      </c>
      <c r="AY495" s="18" t="s">
        <v>153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8" t="s">
        <v>8</v>
      </c>
      <c r="BK495" s="184">
        <f>ROUND(I495*H495,0)</f>
        <v>0</v>
      </c>
      <c r="BL495" s="18" t="s">
        <v>201</v>
      </c>
      <c r="BM495" s="183" t="s">
        <v>813</v>
      </c>
    </row>
    <row r="496" s="13" customFormat="1">
      <c r="A496" s="13"/>
      <c r="B496" s="185"/>
      <c r="C496" s="13"/>
      <c r="D496" s="186" t="s">
        <v>163</v>
      </c>
      <c r="E496" s="187" t="s">
        <v>1</v>
      </c>
      <c r="F496" s="188" t="s">
        <v>814</v>
      </c>
      <c r="G496" s="13"/>
      <c r="H496" s="189">
        <v>29.146000000000001</v>
      </c>
      <c r="I496" s="190"/>
      <c r="J496" s="13"/>
      <c r="K496" s="13"/>
      <c r="L496" s="185"/>
      <c r="M496" s="191"/>
      <c r="N496" s="192"/>
      <c r="O496" s="192"/>
      <c r="P496" s="192"/>
      <c r="Q496" s="192"/>
      <c r="R496" s="192"/>
      <c r="S496" s="192"/>
      <c r="T496" s="19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7" t="s">
        <v>163</v>
      </c>
      <c r="AU496" s="187" t="s">
        <v>86</v>
      </c>
      <c r="AV496" s="13" t="s">
        <v>86</v>
      </c>
      <c r="AW496" s="13" t="s">
        <v>33</v>
      </c>
      <c r="AX496" s="13" t="s">
        <v>8</v>
      </c>
      <c r="AY496" s="187" t="s">
        <v>153</v>
      </c>
    </row>
    <row r="497" s="12" customFormat="1" ht="25.92" customHeight="1">
      <c r="A497" s="12"/>
      <c r="B497" s="158"/>
      <c r="C497" s="12"/>
      <c r="D497" s="159" t="s">
        <v>76</v>
      </c>
      <c r="E497" s="160" t="s">
        <v>815</v>
      </c>
      <c r="F497" s="160" t="s">
        <v>816</v>
      </c>
      <c r="G497" s="12"/>
      <c r="H497" s="12"/>
      <c r="I497" s="161"/>
      <c r="J497" s="162">
        <f>BK497</f>
        <v>0</v>
      </c>
      <c r="K497" s="12"/>
      <c r="L497" s="158"/>
      <c r="M497" s="163"/>
      <c r="N497" s="164"/>
      <c r="O497" s="164"/>
      <c r="P497" s="165">
        <f>SUM(P498:P515)</f>
        <v>0</v>
      </c>
      <c r="Q497" s="164"/>
      <c r="R497" s="165">
        <f>SUM(R498:R515)</f>
        <v>0</v>
      </c>
      <c r="S497" s="164"/>
      <c r="T497" s="166">
        <f>SUM(T498:T515)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59" t="s">
        <v>161</v>
      </c>
      <c r="AT497" s="167" t="s">
        <v>76</v>
      </c>
      <c r="AU497" s="167" t="s">
        <v>77</v>
      </c>
      <c r="AY497" s="159" t="s">
        <v>153</v>
      </c>
      <c r="BK497" s="168">
        <f>SUM(BK498:BK515)</f>
        <v>0</v>
      </c>
    </row>
    <row r="498" s="2" customFormat="1" ht="16.5" customHeight="1">
      <c r="A498" s="37"/>
      <c r="B498" s="171"/>
      <c r="C498" s="172" t="s">
        <v>817</v>
      </c>
      <c r="D498" s="172" t="s">
        <v>156</v>
      </c>
      <c r="E498" s="173" t="s">
        <v>818</v>
      </c>
      <c r="F498" s="174" t="s">
        <v>819</v>
      </c>
      <c r="G498" s="175" t="s">
        <v>820</v>
      </c>
      <c r="H498" s="176">
        <v>8</v>
      </c>
      <c r="I498" s="177"/>
      <c r="J498" s="178">
        <f>ROUND(I498*H498,0)</f>
        <v>0</v>
      </c>
      <c r="K498" s="174" t="s">
        <v>160</v>
      </c>
      <c r="L498" s="38"/>
      <c r="M498" s="179" t="s">
        <v>1</v>
      </c>
      <c r="N498" s="180" t="s">
        <v>42</v>
      </c>
      <c r="O498" s="76"/>
      <c r="P498" s="181">
        <f>O498*H498</f>
        <v>0</v>
      </c>
      <c r="Q498" s="181">
        <v>0</v>
      </c>
      <c r="R498" s="181">
        <f>Q498*H498</f>
        <v>0</v>
      </c>
      <c r="S498" s="181">
        <v>0</v>
      </c>
      <c r="T498" s="182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3" t="s">
        <v>821</v>
      </c>
      <c r="AT498" s="183" t="s">
        <v>156</v>
      </c>
      <c r="AU498" s="183" t="s">
        <v>8</v>
      </c>
      <c r="AY498" s="18" t="s">
        <v>153</v>
      </c>
      <c r="BE498" s="184">
        <f>IF(N498="základní",J498,0)</f>
        <v>0</v>
      </c>
      <c r="BF498" s="184">
        <f>IF(N498="snížená",J498,0)</f>
        <v>0</v>
      </c>
      <c r="BG498" s="184">
        <f>IF(N498="zákl. přenesená",J498,0)</f>
        <v>0</v>
      </c>
      <c r="BH498" s="184">
        <f>IF(N498="sníž. přenesená",J498,0)</f>
        <v>0</v>
      </c>
      <c r="BI498" s="184">
        <f>IF(N498="nulová",J498,0)</f>
        <v>0</v>
      </c>
      <c r="BJ498" s="18" t="s">
        <v>8</v>
      </c>
      <c r="BK498" s="184">
        <f>ROUND(I498*H498,0)</f>
        <v>0</v>
      </c>
      <c r="BL498" s="18" t="s">
        <v>821</v>
      </c>
      <c r="BM498" s="183" t="s">
        <v>822</v>
      </c>
    </row>
    <row r="499" s="13" customFormat="1">
      <c r="A499" s="13"/>
      <c r="B499" s="185"/>
      <c r="C499" s="13"/>
      <c r="D499" s="186" t="s">
        <v>163</v>
      </c>
      <c r="E499" s="187" t="s">
        <v>1</v>
      </c>
      <c r="F499" s="188" t="s">
        <v>823</v>
      </c>
      <c r="G499" s="13"/>
      <c r="H499" s="189">
        <v>8</v>
      </c>
      <c r="I499" s="190"/>
      <c r="J499" s="13"/>
      <c r="K499" s="13"/>
      <c r="L499" s="185"/>
      <c r="M499" s="191"/>
      <c r="N499" s="192"/>
      <c r="O499" s="192"/>
      <c r="P499" s="192"/>
      <c r="Q499" s="192"/>
      <c r="R499" s="192"/>
      <c r="S499" s="192"/>
      <c r="T499" s="19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7" t="s">
        <v>163</v>
      </c>
      <c r="AU499" s="187" t="s">
        <v>8</v>
      </c>
      <c r="AV499" s="13" t="s">
        <v>86</v>
      </c>
      <c r="AW499" s="13" t="s">
        <v>33</v>
      </c>
      <c r="AX499" s="13" t="s">
        <v>8</v>
      </c>
      <c r="AY499" s="187" t="s">
        <v>153</v>
      </c>
    </row>
    <row r="500" s="2" customFormat="1" ht="16.5" customHeight="1">
      <c r="A500" s="37"/>
      <c r="B500" s="171"/>
      <c r="C500" s="172" t="s">
        <v>824</v>
      </c>
      <c r="D500" s="172" t="s">
        <v>156</v>
      </c>
      <c r="E500" s="173" t="s">
        <v>825</v>
      </c>
      <c r="F500" s="174" t="s">
        <v>826</v>
      </c>
      <c r="G500" s="175" t="s">
        <v>820</v>
      </c>
      <c r="H500" s="176">
        <v>8</v>
      </c>
      <c r="I500" s="177"/>
      <c r="J500" s="178">
        <f>ROUND(I500*H500,0)</f>
        <v>0</v>
      </c>
      <c r="K500" s="174" t="s">
        <v>160</v>
      </c>
      <c r="L500" s="38"/>
      <c r="M500" s="179" t="s">
        <v>1</v>
      </c>
      <c r="N500" s="180" t="s">
        <v>42</v>
      </c>
      <c r="O500" s="76"/>
      <c r="P500" s="181">
        <f>O500*H500</f>
        <v>0</v>
      </c>
      <c r="Q500" s="181">
        <v>0</v>
      </c>
      <c r="R500" s="181">
        <f>Q500*H500</f>
        <v>0</v>
      </c>
      <c r="S500" s="181">
        <v>0</v>
      </c>
      <c r="T500" s="182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3" t="s">
        <v>821</v>
      </c>
      <c r="AT500" s="183" t="s">
        <v>156</v>
      </c>
      <c r="AU500" s="183" t="s">
        <v>8</v>
      </c>
      <c r="AY500" s="18" t="s">
        <v>153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8" t="s">
        <v>8</v>
      </c>
      <c r="BK500" s="184">
        <f>ROUND(I500*H500,0)</f>
        <v>0</v>
      </c>
      <c r="BL500" s="18" t="s">
        <v>821</v>
      </c>
      <c r="BM500" s="183" t="s">
        <v>827</v>
      </c>
    </row>
    <row r="501" s="13" customFormat="1">
      <c r="A501" s="13"/>
      <c r="B501" s="185"/>
      <c r="C501" s="13"/>
      <c r="D501" s="186" t="s">
        <v>163</v>
      </c>
      <c r="E501" s="187" t="s">
        <v>1</v>
      </c>
      <c r="F501" s="188" t="s">
        <v>828</v>
      </c>
      <c r="G501" s="13"/>
      <c r="H501" s="189">
        <v>8</v>
      </c>
      <c r="I501" s="190"/>
      <c r="J501" s="13"/>
      <c r="K501" s="13"/>
      <c r="L501" s="185"/>
      <c r="M501" s="191"/>
      <c r="N501" s="192"/>
      <c r="O501" s="192"/>
      <c r="P501" s="192"/>
      <c r="Q501" s="192"/>
      <c r="R501" s="192"/>
      <c r="S501" s="192"/>
      <c r="T501" s="19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7" t="s">
        <v>163</v>
      </c>
      <c r="AU501" s="187" t="s">
        <v>8</v>
      </c>
      <c r="AV501" s="13" t="s">
        <v>86</v>
      </c>
      <c r="AW501" s="13" t="s">
        <v>33</v>
      </c>
      <c r="AX501" s="13" t="s">
        <v>77</v>
      </c>
      <c r="AY501" s="187" t="s">
        <v>153</v>
      </c>
    </row>
    <row r="502" s="14" customFormat="1">
      <c r="A502" s="14"/>
      <c r="B502" s="194"/>
      <c r="C502" s="14"/>
      <c r="D502" s="186" t="s">
        <v>163</v>
      </c>
      <c r="E502" s="195" t="s">
        <v>1</v>
      </c>
      <c r="F502" s="196" t="s">
        <v>189</v>
      </c>
      <c r="G502" s="14"/>
      <c r="H502" s="197">
        <v>8</v>
      </c>
      <c r="I502" s="198"/>
      <c r="J502" s="14"/>
      <c r="K502" s="14"/>
      <c r="L502" s="194"/>
      <c r="M502" s="199"/>
      <c r="N502" s="200"/>
      <c r="O502" s="200"/>
      <c r="P502" s="200"/>
      <c r="Q502" s="200"/>
      <c r="R502" s="200"/>
      <c r="S502" s="200"/>
      <c r="T502" s="20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5" t="s">
        <v>163</v>
      </c>
      <c r="AU502" s="195" t="s">
        <v>8</v>
      </c>
      <c r="AV502" s="14" t="s">
        <v>154</v>
      </c>
      <c r="AW502" s="14" t="s">
        <v>33</v>
      </c>
      <c r="AX502" s="14" t="s">
        <v>8</v>
      </c>
      <c r="AY502" s="195" t="s">
        <v>153</v>
      </c>
    </row>
    <row r="503" s="2" customFormat="1" ht="16.5" customHeight="1">
      <c r="A503" s="37"/>
      <c r="B503" s="171"/>
      <c r="C503" s="172" t="s">
        <v>829</v>
      </c>
      <c r="D503" s="172" t="s">
        <v>156</v>
      </c>
      <c r="E503" s="173" t="s">
        <v>830</v>
      </c>
      <c r="F503" s="174" t="s">
        <v>831</v>
      </c>
      <c r="G503" s="175" t="s">
        <v>820</v>
      </c>
      <c r="H503" s="176">
        <v>8</v>
      </c>
      <c r="I503" s="177"/>
      <c r="J503" s="178">
        <f>ROUND(I503*H503,0)</f>
        <v>0</v>
      </c>
      <c r="K503" s="174" t="s">
        <v>160</v>
      </c>
      <c r="L503" s="38"/>
      <c r="M503" s="179" t="s">
        <v>1</v>
      </c>
      <c r="N503" s="180" t="s">
        <v>42</v>
      </c>
      <c r="O503" s="76"/>
      <c r="P503" s="181">
        <f>O503*H503</f>
        <v>0</v>
      </c>
      <c r="Q503" s="181">
        <v>0</v>
      </c>
      <c r="R503" s="181">
        <f>Q503*H503</f>
        <v>0</v>
      </c>
      <c r="S503" s="181">
        <v>0</v>
      </c>
      <c r="T503" s="182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3" t="s">
        <v>821</v>
      </c>
      <c r="AT503" s="183" t="s">
        <v>156</v>
      </c>
      <c r="AU503" s="183" t="s">
        <v>8</v>
      </c>
      <c r="AY503" s="18" t="s">
        <v>153</v>
      </c>
      <c r="BE503" s="184">
        <f>IF(N503="základní",J503,0)</f>
        <v>0</v>
      </c>
      <c r="BF503" s="184">
        <f>IF(N503="snížená",J503,0)</f>
        <v>0</v>
      </c>
      <c r="BG503" s="184">
        <f>IF(N503="zákl. přenesená",J503,0)</f>
        <v>0</v>
      </c>
      <c r="BH503" s="184">
        <f>IF(N503="sníž. přenesená",J503,0)</f>
        <v>0</v>
      </c>
      <c r="BI503" s="184">
        <f>IF(N503="nulová",J503,0)</f>
        <v>0</v>
      </c>
      <c r="BJ503" s="18" t="s">
        <v>8</v>
      </c>
      <c r="BK503" s="184">
        <f>ROUND(I503*H503,0)</f>
        <v>0</v>
      </c>
      <c r="BL503" s="18" t="s">
        <v>821</v>
      </c>
      <c r="BM503" s="183" t="s">
        <v>832</v>
      </c>
    </row>
    <row r="504" s="13" customFormat="1">
      <c r="A504" s="13"/>
      <c r="B504" s="185"/>
      <c r="C504" s="13"/>
      <c r="D504" s="186" t="s">
        <v>163</v>
      </c>
      <c r="E504" s="187" t="s">
        <v>1</v>
      </c>
      <c r="F504" s="188" t="s">
        <v>833</v>
      </c>
      <c r="G504" s="13"/>
      <c r="H504" s="189">
        <v>8</v>
      </c>
      <c r="I504" s="190"/>
      <c r="J504" s="13"/>
      <c r="K504" s="13"/>
      <c r="L504" s="185"/>
      <c r="M504" s="191"/>
      <c r="N504" s="192"/>
      <c r="O504" s="192"/>
      <c r="P504" s="192"/>
      <c r="Q504" s="192"/>
      <c r="R504" s="192"/>
      <c r="S504" s="192"/>
      <c r="T504" s="19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87" t="s">
        <v>163</v>
      </c>
      <c r="AU504" s="187" t="s">
        <v>8</v>
      </c>
      <c r="AV504" s="13" t="s">
        <v>86</v>
      </c>
      <c r="AW504" s="13" t="s">
        <v>33</v>
      </c>
      <c r="AX504" s="13" t="s">
        <v>77</v>
      </c>
      <c r="AY504" s="187" t="s">
        <v>153</v>
      </c>
    </row>
    <row r="505" s="14" customFormat="1">
      <c r="A505" s="14"/>
      <c r="B505" s="194"/>
      <c r="C505" s="14"/>
      <c r="D505" s="186" t="s">
        <v>163</v>
      </c>
      <c r="E505" s="195" t="s">
        <v>1</v>
      </c>
      <c r="F505" s="196" t="s">
        <v>189</v>
      </c>
      <c r="G505" s="14"/>
      <c r="H505" s="197">
        <v>8</v>
      </c>
      <c r="I505" s="198"/>
      <c r="J505" s="14"/>
      <c r="K505" s="14"/>
      <c r="L505" s="194"/>
      <c r="M505" s="199"/>
      <c r="N505" s="200"/>
      <c r="O505" s="200"/>
      <c r="P505" s="200"/>
      <c r="Q505" s="200"/>
      <c r="R505" s="200"/>
      <c r="S505" s="200"/>
      <c r="T505" s="20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95" t="s">
        <v>163</v>
      </c>
      <c r="AU505" s="195" t="s">
        <v>8</v>
      </c>
      <c r="AV505" s="14" t="s">
        <v>154</v>
      </c>
      <c r="AW505" s="14" t="s">
        <v>33</v>
      </c>
      <c r="AX505" s="14" t="s">
        <v>8</v>
      </c>
      <c r="AY505" s="195" t="s">
        <v>153</v>
      </c>
    </row>
    <row r="506" s="2" customFormat="1" ht="16.5" customHeight="1">
      <c r="A506" s="37"/>
      <c r="B506" s="171"/>
      <c r="C506" s="172" t="s">
        <v>834</v>
      </c>
      <c r="D506" s="172" t="s">
        <v>156</v>
      </c>
      <c r="E506" s="173" t="s">
        <v>835</v>
      </c>
      <c r="F506" s="174" t="s">
        <v>836</v>
      </c>
      <c r="G506" s="175" t="s">
        <v>820</v>
      </c>
      <c r="H506" s="176">
        <v>8</v>
      </c>
      <c r="I506" s="177"/>
      <c r="J506" s="178">
        <f>ROUND(I506*H506,0)</f>
        <v>0</v>
      </c>
      <c r="K506" s="174" t="s">
        <v>160</v>
      </c>
      <c r="L506" s="38"/>
      <c r="M506" s="179" t="s">
        <v>1</v>
      </c>
      <c r="N506" s="180" t="s">
        <v>42</v>
      </c>
      <c r="O506" s="76"/>
      <c r="P506" s="181">
        <f>O506*H506</f>
        <v>0</v>
      </c>
      <c r="Q506" s="181">
        <v>0</v>
      </c>
      <c r="R506" s="181">
        <f>Q506*H506</f>
        <v>0</v>
      </c>
      <c r="S506" s="181">
        <v>0</v>
      </c>
      <c r="T506" s="182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3" t="s">
        <v>821</v>
      </c>
      <c r="AT506" s="183" t="s">
        <v>156</v>
      </c>
      <c r="AU506" s="183" t="s">
        <v>8</v>
      </c>
      <c r="AY506" s="18" t="s">
        <v>153</v>
      </c>
      <c r="BE506" s="184">
        <f>IF(N506="základní",J506,0)</f>
        <v>0</v>
      </c>
      <c r="BF506" s="184">
        <f>IF(N506="snížená",J506,0)</f>
        <v>0</v>
      </c>
      <c r="BG506" s="184">
        <f>IF(N506="zákl. přenesená",J506,0)</f>
        <v>0</v>
      </c>
      <c r="BH506" s="184">
        <f>IF(N506="sníž. přenesená",J506,0)</f>
        <v>0</v>
      </c>
      <c r="BI506" s="184">
        <f>IF(N506="nulová",J506,0)</f>
        <v>0</v>
      </c>
      <c r="BJ506" s="18" t="s">
        <v>8</v>
      </c>
      <c r="BK506" s="184">
        <f>ROUND(I506*H506,0)</f>
        <v>0</v>
      </c>
      <c r="BL506" s="18" t="s">
        <v>821</v>
      </c>
      <c r="BM506" s="183" t="s">
        <v>837</v>
      </c>
    </row>
    <row r="507" s="13" customFormat="1">
      <c r="A507" s="13"/>
      <c r="B507" s="185"/>
      <c r="C507" s="13"/>
      <c r="D507" s="186" t="s">
        <v>163</v>
      </c>
      <c r="E507" s="187" t="s">
        <v>1</v>
      </c>
      <c r="F507" s="188" t="s">
        <v>838</v>
      </c>
      <c r="G507" s="13"/>
      <c r="H507" s="189">
        <v>8</v>
      </c>
      <c r="I507" s="190"/>
      <c r="J507" s="13"/>
      <c r="K507" s="13"/>
      <c r="L507" s="185"/>
      <c r="M507" s="191"/>
      <c r="N507" s="192"/>
      <c r="O507" s="192"/>
      <c r="P507" s="192"/>
      <c r="Q507" s="192"/>
      <c r="R507" s="192"/>
      <c r="S507" s="192"/>
      <c r="T507" s="19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87" t="s">
        <v>163</v>
      </c>
      <c r="AU507" s="187" t="s">
        <v>8</v>
      </c>
      <c r="AV507" s="13" t="s">
        <v>86</v>
      </c>
      <c r="AW507" s="13" t="s">
        <v>33</v>
      </c>
      <c r="AX507" s="13" t="s">
        <v>77</v>
      </c>
      <c r="AY507" s="187" t="s">
        <v>153</v>
      </c>
    </row>
    <row r="508" s="14" customFormat="1">
      <c r="A508" s="14"/>
      <c r="B508" s="194"/>
      <c r="C508" s="14"/>
      <c r="D508" s="186" t="s">
        <v>163</v>
      </c>
      <c r="E508" s="195" t="s">
        <v>1</v>
      </c>
      <c r="F508" s="196" t="s">
        <v>189</v>
      </c>
      <c r="G508" s="14"/>
      <c r="H508" s="197">
        <v>8</v>
      </c>
      <c r="I508" s="198"/>
      <c r="J508" s="14"/>
      <c r="K508" s="14"/>
      <c r="L508" s="194"/>
      <c r="M508" s="199"/>
      <c r="N508" s="200"/>
      <c r="O508" s="200"/>
      <c r="P508" s="200"/>
      <c r="Q508" s="200"/>
      <c r="R508" s="200"/>
      <c r="S508" s="200"/>
      <c r="T508" s="20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5" t="s">
        <v>163</v>
      </c>
      <c r="AU508" s="195" t="s">
        <v>8</v>
      </c>
      <c r="AV508" s="14" t="s">
        <v>154</v>
      </c>
      <c r="AW508" s="14" t="s">
        <v>33</v>
      </c>
      <c r="AX508" s="14" t="s">
        <v>8</v>
      </c>
      <c r="AY508" s="195" t="s">
        <v>153</v>
      </c>
    </row>
    <row r="509" s="2" customFormat="1" ht="21.75" customHeight="1">
      <c r="A509" s="37"/>
      <c r="B509" s="171"/>
      <c r="C509" s="172" t="s">
        <v>596</v>
      </c>
      <c r="D509" s="172" t="s">
        <v>156</v>
      </c>
      <c r="E509" s="173" t="s">
        <v>839</v>
      </c>
      <c r="F509" s="174" t="s">
        <v>840</v>
      </c>
      <c r="G509" s="175" t="s">
        <v>820</v>
      </c>
      <c r="H509" s="176">
        <v>40</v>
      </c>
      <c r="I509" s="177"/>
      <c r="J509" s="178">
        <f>ROUND(I509*H509,0)</f>
        <v>0</v>
      </c>
      <c r="K509" s="174" t="s">
        <v>160</v>
      </c>
      <c r="L509" s="38"/>
      <c r="M509" s="179" t="s">
        <v>1</v>
      </c>
      <c r="N509" s="180" t="s">
        <v>42</v>
      </c>
      <c r="O509" s="76"/>
      <c r="P509" s="181">
        <f>O509*H509</f>
        <v>0</v>
      </c>
      <c r="Q509" s="181">
        <v>0</v>
      </c>
      <c r="R509" s="181">
        <f>Q509*H509</f>
        <v>0</v>
      </c>
      <c r="S509" s="181">
        <v>0</v>
      </c>
      <c r="T509" s="182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3" t="s">
        <v>821</v>
      </c>
      <c r="AT509" s="183" t="s">
        <v>156</v>
      </c>
      <c r="AU509" s="183" t="s">
        <v>8</v>
      </c>
      <c r="AY509" s="18" t="s">
        <v>153</v>
      </c>
      <c r="BE509" s="184">
        <f>IF(N509="základní",J509,0)</f>
        <v>0</v>
      </c>
      <c r="BF509" s="184">
        <f>IF(N509="snížená",J509,0)</f>
        <v>0</v>
      </c>
      <c r="BG509" s="184">
        <f>IF(N509="zákl. přenesená",J509,0)</f>
        <v>0</v>
      </c>
      <c r="BH509" s="184">
        <f>IF(N509="sníž. přenesená",J509,0)</f>
        <v>0</v>
      </c>
      <c r="BI509" s="184">
        <f>IF(N509="nulová",J509,0)</f>
        <v>0</v>
      </c>
      <c r="BJ509" s="18" t="s">
        <v>8</v>
      </c>
      <c r="BK509" s="184">
        <f>ROUND(I509*H509,0)</f>
        <v>0</v>
      </c>
      <c r="BL509" s="18" t="s">
        <v>821</v>
      </c>
      <c r="BM509" s="183" t="s">
        <v>841</v>
      </c>
    </row>
    <row r="510" s="13" customFormat="1">
      <c r="A510" s="13"/>
      <c r="B510" s="185"/>
      <c r="C510" s="13"/>
      <c r="D510" s="186" t="s">
        <v>163</v>
      </c>
      <c r="E510" s="187" t="s">
        <v>1</v>
      </c>
      <c r="F510" s="188" t="s">
        <v>842</v>
      </c>
      <c r="G510" s="13"/>
      <c r="H510" s="189">
        <v>40</v>
      </c>
      <c r="I510" s="190"/>
      <c r="J510" s="13"/>
      <c r="K510" s="13"/>
      <c r="L510" s="185"/>
      <c r="M510" s="191"/>
      <c r="N510" s="192"/>
      <c r="O510" s="192"/>
      <c r="P510" s="192"/>
      <c r="Q510" s="192"/>
      <c r="R510" s="192"/>
      <c r="S510" s="192"/>
      <c r="T510" s="19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7" t="s">
        <v>163</v>
      </c>
      <c r="AU510" s="187" t="s">
        <v>8</v>
      </c>
      <c r="AV510" s="13" t="s">
        <v>86</v>
      </c>
      <c r="AW510" s="13" t="s">
        <v>33</v>
      </c>
      <c r="AX510" s="13" t="s">
        <v>8</v>
      </c>
      <c r="AY510" s="187" t="s">
        <v>153</v>
      </c>
    </row>
    <row r="511" s="2" customFormat="1" ht="24.15" customHeight="1">
      <c r="A511" s="37"/>
      <c r="B511" s="171"/>
      <c r="C511" s="172" t="s">
        <v>843</v>
      </c>
      <c r="D511" s="172" t="s">
        <v>156</v>
      </c>
      <c r="E511" s="173" t="s">
        <v>844</v>
      </c>
      <c r="F511" s="174" t="s">
        <v>845</v>
      </c>
      <c r="G511" s="175" t="s">
        <v>820</v>
      </c>
      <c r="H511" s="176">
        <v>8</v>
      </c>
      <c r="I511" s="177"/>
      <c r="J511" s="178">
        <f>ROUND(I511*H511,0)</f>
        <v>0</v>
      </c>
      <c r="K511" s="174" t="s">
        <v>160</v>
      </c>
      <c r="L511" s="38"/>
      <c r="M511" s="179" t="s">
        <v>1</v>
      </c>
      <c r="N511" s="180" t="s">
        <v>42</v>
      </c>
      <c r="O511" s="76"/>
      <c r="P511" s="181">
        <f>O511*H511</f>
        <v>0</v>
      </c>
      <c r="Q511" s="181">
        <v>0</v>
      </c>
      <c r="R511" s="181">
        <f>Q511*H511</f>
        <v>0</v>
      </c>
      <c r="S511" s="181">
        <v>0</v>
      </c>
      <c r="T511" s="182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3" t="s">
        <v>821</v>
      </c>
      <c r="AT511" s="183" t="s">
        <v>156</v>
      </c>
      <c r="AU511" s="183" t="s">
        <v>8</v>
      </c>
      <c r="AY511" s="18" t="s">
        <v>153</v>
      </c>
      <c r="BE511" s="184">
        <f>IF(N511="základní",J511,0)</f>
        <v>0</v>
      </c>
      <c r="BF511" s="184">
        <f>IF(N511="snížená",J511,0)</f>
        <v>0</v>
      </c>
      <c r="BG511" s="184">
        <f>IF(N511="zákl. přenesená",J511,0)</f>
        <v>0</v>
      </c>
      <c r="BH511" s="184">
        <f>IF(N511="sníž. přenesená",J511,0)</f>
        <v>0</v>
      </c>
      <c r="BI511" s="184">
        <f>IF(N511="nulová",J511,0)</f>
        <v>0</v>
      </c>
      <c r="BJ511" s="18" t="s">
        <v>8</v>
      </c>
      <c r="BK511" s="184">
        <f>ROUND(I511*H511,0)</f>
        <v>0</v>
      </c>
      <c r="BL511" s="18" t="s">
        <v>821</v>
      </c>
      <c r="BM511" s="183" t="s">
        <v>846</v>
      </c>
    </row>
    <row r="512" s="13" customFormat="1">
      <c r="A512" s="13"/>
      <c r="B512" s="185"/>
      <c r="C512" s="13"/>
      <c r="D512" s="186" t="s">
        <v>163</v>
      </c>
      <c r="E512" s="187" t="s">
        <v>1</v>
      </c>
      <c r="F512" s="188" t="s">
        <v>847</v>
      </c>
      <c r="G512" s="13"/>
      <c r="H512" s="189">
        <v>8</v>
      </c>
      <c r="I512" s="190"/>
      <c r="J512" s="13"/>
      <c r="K512" s="13"/>
      <c r="L512" s="185"/>
      <c r="M512" s="191"/>
      <c r="N512" s="192"/>
      <c r="O512" s="192"/>
      <c r="P512" s="192"/>
      <c r="Q512" s="192"/>
      <c r="R512" s="192"/>
      <c r="S512" s="192"/>
      <c r="T512" s="19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7" t="s">
        <v>163</v>
      </c>
      <c r="AU512" s="187" t="s">
        <v>8</v>
      </c>
      <c r="AV512" s="13" t="s">
        <v>86</v>
      </c>
      <c r="AW512" s="13" t="s">
        <v>33</v>
      </c>
      <c r="AX512" s="13" t="s">
        <v>77</v>
      </c>
      <c r="AY512" s="187" t="s">
        <v>153</v>
      </c>
    </row>
    <row r="513" s="14" customFormat="1">
      <c r="A513" s="14"/>
      <c r="B513" s="194"/>
      <c r="C513" s="14"/>
      <c r="D513" s="186" t="s">
        <v>163</v>
      </c>
      <c r="E513" s="195" t="s">
        <v>1</v>
      </c>
      <c r="F513" s="196" t="s">
        <v>189</v>
      </c>
      <c r="G513" s="14"/>
      <c r="H513" s="197">
        <v>8</v>
      </c>
      <c r="I513" s="198"/>
      <c r="J513" s="14"/>
      <c r="K513" s="14"/>
      <c r="L513" s="194"/>
      <c r="M513" s="199"/>
      <c r="N513" s="200"/>
      <c r="O513" s="200"/>
      <c r="P513" s="200"/>
      <c r="Q513" s="200"/>
      <c r="R513" s="200"/>
      <c r="S513" s="200"/>
      <c r="T513" s="20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5" t="s">
        <v>163</v>
      </c>
      <c r="AU513" s="195" t="s">
        <v>8</v>
      </c>
      <c r="AV513" s="14" t="s">
        <v>154</v>
      </c>
      <c r="AW513" s="14" t="s">
        <v>33</v>
      </c>
      <c r="AX513" s="14" t="s">
        <v>8</v>
      </c>
      <c r="AY513" s="195" t="s">
        <v>153</v>
      </c>
    </row>
    <row r="514" s="2" customFormat="1" ht="16.5" customHeight="1">
      <c r="A514" s="37"/>
      <c r="B514" s="171"/>
      <c r="C514" s="172" t="s">
        <v>600</v>
      </c>
      <c r="D514" s="172" t="s">
        <v>156</v>
      </c>
      <c r="E514" s="173" t="s">
        <v>848</v>
      </c>
      <c r="F514" s="174" t="s">
        <v>849</v>
      </c>
      <c r="G514" s="175" t="s">
        <v>820</v>
      </c>
      <c r="H514" s="176">
        <v>2</v>
      </c>
      <c r="I514" s="177"/>
      <c r="J514" s="178">
        <f>ROUND(I514*H514,0)</f>
        <v>0</v>
      </c>
      <c r="K514" s="174" t="s">
        <v>160</v>
      </c>
      <c r="L514" s="38"/>
      <c r="M514" s="179" t="s">
        <v>1</v>
      </c>
      <c r="N514" s="180" t="s">
        <v>42</v>
      </c>
      <c r="O514" s="76"/>
      <c r="P514" s="181">
        <f>O514*H514</f>
        <v>0</v>
      </c>
      <c r="Q514" s="181">
        <v>0</v>
      </c>
      <c r="R514" s="181">
        <f>Q514*H514</f>
        <v>0</v>
      </c>
      <c r="S514" s="181">
        <v>0</v>
      </c>
      <c r="T514" s="182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83" t="s">
        <v>821</v>
      </c>
      <c r="AT514" s="183" t="s">
        <v>156</v>
      </c>
      <c r="AU514" s="183" t="s">
        <v>8</v>
      </c>
      <c r="AY514" s="18" t="s">
        <v>153</v>
      </c>
      <c r="BE514" s="184">
        <f>IF(N514="základní",J514,0)</f>
        <v>0</v>
      </c>
      <c r="BF514" s="184">
        <f>IF(N514="snížená",J514,0)</f>
        <v>0</v>
      </c>
      <c r="BG514" s="184">
        <f>IF(N514="zákl. přenesená",J514,0)</f>
        <v>0</v>
      </c>
      <c r="BH514" s="184">
        <f>IF(N514="sníž. přenesená",J514,0)</f>
        <v>0</v>
      </c>
      <c r="BI514" s="184">
        <f>IF(N514="nulová",J514,0)</f>
        <v>0</v>
      </c>
      <c r="BJ514" s="18" t="s">
        <v>8</v>
      </c>
      <c r="BK514" s="184">
        <f>ROUND(I514*H514,0)</f>
        <v>0</v>
      </c>
      <c r="BL514" s="18" t="s">
        <v>821</v>
      </c>
      <c r="BM514" s="183" t="s">
        <v>850</v>
      </c>
    </row>
    <row r="515" s="13" customFormat="1">
      <c r="A515" s="13"/>
      <c r="B515" s="185"/>
      <c r="C515" s="13"/>
      <c r="D515" s="186" t="s">
        <v>163</v>
      </c>
      <c r="E515" s="187" t="s">
        <v>1</v>
      </c>
      <c r="F515" s="188" t="s">
        <v>851</v>
      </c>
      <c r="G515" s="13"/>
      <c r="H515" s="189">
        <v>2</v>
      </c>
      <c r="I515" s="190"/>
      <c r="J515" s="13"/>
      <c r="K515" s="13"/>
      <c r="L515" s="185"/>
      <c r="M515" s="220"/>
      <c r="N515" s="221"/>
      <c r="O515" s="221"/>
      <c r="P515" s="221"/>
      <c r="Q515" s="221"/>
      <c r="R515" s="221"/>
      <c r="S515" s="221"/>
      <c r="T515" s="22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87" t="s">
        <v>163</v>
      </c>
      <c r="AU515" s="187" t="s">
        <v>8</v>
      </c>
      <c r="AV515" s="13" t="s">
        <v>86</v>
      </c>
      <c r="AW515" s="13" t="s">
        <v>33</v>
      </c>
      <c r="AX515" s="13" t="s">
        <v>8</v>
      </c>
      <c r="AY515" s="187" t="s">
        <v>153</v>
      </c>
    </row>
    <row r="516" s="2" customFormat="1" ht="6.96" customHeight="1">
      <c r="A516" s="37"/>
      <c r="B516" s="59"/>
      <c r="C516" s="60"/>
      <c r="D516" s="60"/>
      <c r="E516" s="60"/>
      <c r="F516" s="60"/>
      <c r="G516" s="60"/>
      <c r="H516" s="60"/>
      <c r="I516" s="60"/>
      <c r="J516" s="60"/>
      <c r="K516" s="60"/>
      <c r="L516" s="38"/>
      <c r="M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</sheetData>
  <autoFilter ref="C133:K51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19" t="s">
        <v>98</v>
      </c>
      <c r="BA2" s="119" t="s">
        <v>99</v>
      </c>
      <c r="BB2" s="119" t="s">
        <v>1</v>
      </c>
      <c r="BC2" s="119" t="s">
        <v>852</v>
      </c>
      <c r="BD2" s="119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19" t="s">
        <v>101</v>
      </c>
      <c r="BA3" s="119" t="s">
        <v>99</v>
      </c>
      <c r="BB3" s="119" t="s">
        <v>1</v>
      </c>
      <c r="BC3" s="119" t="s">
        <v>853</v>
      </c>
      <c r="BD3" s="119" t="s">
        <v>86</v>
      </c>
    </row>
    <row r="4" s="1" customFormat="1" ht="24.96" customHeight="1">
      <c r="B4" s="21"/>
      <c r="D4" s="22" t="s">
        <v>103</v>
      </c>
      <c r="L4" s="21"/>
      <c r="M4" s="120" t="s">
        <v>11</v>
      </c>
      <c r="AT4" s="18" t="s">
        <v>3</v>
      </c>
      <c r="AZ4" s="119" t="s">
        <v>104</v>
      </c>
      <c r="BA4" s="119" t="s">
        <v>105</v>
      </c>
      <c r="BB4" s="119" t="s">
        <v>1</v>
      </c>
      <c r="BC4" s="119" t="s">
        <v>854</v>
      </c>
      <c r="BD4" s="119" t="s">
        <v>86</v>
      </c>
    </row>
    <row r="5" s="1" customFormat="1" ht="6.96" customHeight="1">
      <c r="B5" s="21"/>
      <c r="L5" s="21"/>
      <c r="AZ5" s="119" t="s">
        <v>107</v>
      </c>
      <c r="BA5" s="119" t="s">
        <v>108</v>
      </c>
      <c r="BB5" s="119" t="s">
        <v>1</v>
      </c>
      <c r="BC5" s="119" t="s">
        <v>855</v>
      </c>
      <c r="BD5" s="119" t="s">
        <v>86</v>
      </c>
    </row>
    <row r="6" s="1" customFormat="1" ht="12" customHeight="1">
      <c r="B6" s="21"/>
      <c r="D6" s="31" t="s">
        <v>17</v>
      </c>
      <c r="L6" s="21"/>
      <c r="AZ6" s="119" t="s">
        <v>110</v>
      </c>
      <c r="BA6" s="119" t="s">
        <v>111</v>
      </c>
      <c r="BB6" s="119" t="s">
        <v>1</v>
      </c>
      <c r="BC6" s="119" t="s">
        <v>856</v>
      </c>
      <c r="BD6" s="119" t="s">
        <v>86</v>
      </c>
    </row>
    <row r="7" s="1" customFormat="1" ht="16.5" customHeight="1">
      <c r="B7" s="21"/>
      <c r="E7" s="121" t="str">
        <f>'Rekapitulace stavby'!K6</f>
        <v>Stavební úpravy soc. zázemí UHK, FIM - 3.n.p.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857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10. 6. 2023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ROUND(J134,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ROUND((SUM(BE134:BE517)),  0)</f>
        <v>0</v>
      </c>
      <c r="G33" s="37"/>
      <c r="H33" s="37"/>
      <c r="I33" s="128">
        <v>0.20999999999999999</v>
      </c>
      <c r="J33" s="127">
        <f>ROUND(((SUM(BE134:BE517))*I33),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ROUND((SUM(BF134:BF517)),  0)</f>
        <v>0</v>
      </c>
      <c r="G34" s="37"/>
      <c r="H34" s="37"/>
      <c r="I34" s="128">
        <v>0.14999999999999999</v>
      </c>
      <c r="J34" s="127">
        <f>ROUND(((SUM(BF134:BF517))*I34),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ROUND((SUM(BG134:BG517)),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ROUND((SUM(BH134:BH517)),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ROUND((SUM(BI134:BI517)),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FIM - 3.n.p.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12 - Kompletní modernizace sociálního zázemí m.č. 201-205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10. 6. 2023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118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119</v>
      </c>
    </row>
    <row r="97" s="9" customFormat="1" ht="24.96" customHeight="1">
      <c r="A97" s="9"/>
      <c r="B97" s="140"/>
      <c r="C97" s="9"/>
      <c r="D97" s="141" t="s">
        <v>120</v>
      </c>
      <c r="E97" s="142"/>
      <c r="F97" s="142"/>
      <c r="G97" s="142"/>
      <c r="H97" s="142"/>
      <c r="I97" s="142"/>
      <c r="J97" s="143">
        <f>J135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121</v>
      </c>
      <c r="E98" s="146"/>
      <c r="F98" s="146"/>
      <c r="G98" s="146"/>
      <c r="H98" s="146"/>
      <c r="I98" s="146"/>
      <c r="J98" s="147">
        <f>J136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122</v>
      </c>
      <c r="E99" s="146"/>
      <c r="F99" s="146"/>
      <c r="G99" s="146"/>
      <c r="H99" s="146"/>
      <c r="I99" s="146"/>
      <c r="J99" s="147">
        <f>J139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123</v>
      </c>
      <c r="E100" s="146"/>
      <c r="F100" s="146"/>
      <c r="G100" s="146"/>
      <c r="H100" s="146"/>
      <c r="I100" s="146"/>
      <c r="J100" s="147">
        <f>J142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124</v>
      </c>
      <c r="E101" s="146"/>
      <c r="F101" s="146"/>
      <c r="G101" s="146"/>
      <c r="H101" s="146"/>
      <c r="I101" s="146"/>
      <c r="J101" s="147">
        <f>J161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125</v>
      </c>
      <c r="E102" s="146"/>
      <c r="F102" s="146"/>
      <c r="G102" s="146"/>
      <c r="H102" s="146"/>
      <c r="I102" s="146"/>
      <c r="J102" s="147">
        <f>J169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0"/>
      <c r="C103" s="9"/>
      <c r="D103" s="141" t="s">
        <v>126</v>
      </c>
      <c r="E103" s="142"/>
      <c r="F103" s="142"/>
      <c r="G103" s="142"/>
      <c r="H103" s="142"/>
      <c r="I103" s="142"/>
      <c r="J103" s="143">
        <f>J172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4"/>
      <c r="C104" s="10"/>
      <c r="D104" s="145" t="s">
        <v>127</v>
      </c>
      <c r="E104" s="146"/>
      <c r="F104" s="146"/>
      <c r="G104" s="146"/>
      <c r="H104" s="146"/>
      <c r="I104" s="146"/>
      <c r="J104" s="147">
        <f>J173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128</v>
      </c>
      <c r="E105" s="146"/>
      <c r="F105" s="146"/>
      <c r="G105" s="146"/>
      <c r="H105" s="146"/>
      <c r="I105" s="146"/>
      <c r="J105" s="147">
        <f>J178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129</v>
      </c>
      <c r="E106" s="146"/>
      <c r="F106" s="146"/>
      <c r="G106" s="146"/>
      <c r="H106" s="146"/>
      <c r="I106" s="146"/>
      <c r="J106" s="147">
        <f>J274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130</v>
      </c>
      <c r="E107" s="146"/>
      <c r="F107" s="146"/>
      <c r="G107" s="146"/>
      <c r="H107" s="146"/>
      <c r="I107" s="146"/>
      <c r="J107" s="147">
        <f>J284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131</v>
      </c>
      <c r="E108" s="146"/>
      <c r="F108" s="146"/>
      <c r="G108" s="146"/>
      <c r="H108" s="146"/>
      <c r="I108" s="146"/>
      <c r="J108" s="147">
        <f>J317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132</v>
      </c>
      <c r="E109" s="146"/>
      <c r="F109" s="146"/>
      <c r="G109" s="146"/>
      <c r="H109" s="146"/>
      <c r="I109" s="146"/>
      <c r="J109" s="147">
        <f>J323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133</v>
      </c>
      <c r="E110" s="146"/>
      <c r="F110" s="146"/>
      <c r="G110" s="146"/>
      <c r="H110" s="146"/>
      <c r="I110" s="146"/>
      <c r="J110" s="147">
        <f>J355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134</v>
      </c>
      <c r="E111" s="146"/>
      <c r="F111" s="146"/>
      <c r="G111" s="146"/>
      <c r="H111" s="146"/>
      <c r="I111" s="146"/>
      <c r="J111" s="147">
        <f>J401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135</v>
      </c>
      <c r="E112" s="146"/>
      <c r="F112" s="146"/>
      <c r="G112" s="146"/>
      <c r="H112" s="146"/>
      <c r="I112" s="146"/>
      <c r="J112" s="147">
        <f>J439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136</v>
      </c>
      <c r="E113" s="146"/>
      <c r="F113" s="146"/>
      <c r="G113" s="146"/>
      <c r="H113" s="146"/>
      <c r="I113" s="146"/>
      <c r="J113" s="147">
        <f>J482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0"/>
      <c r="C114" s="9"/>
      <c r="D114" s="141" t="s">
        <v>137</v>
      </c>
      <c r="E114" s="142"/>
      <c r="F114" s="142"/>
      <c r="G114" s="142"/>
      <c r="H114" s="142"/>
      <c r="I114" s="142"/>
      <c r="J114" s="143">
        <f>J499</f>
        <v>0</v>
      </c>
      <c r="K114" s="9"/>
      <c r="L114" s="14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17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1" t="str">
        <f>E7</f>
        <v>Stavební úpravy soc. zázemí UHK, FIM - 3.n.p.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113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12 - Kompletní modernizace sociálního zázemí m.č. 201-205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21</v>
      </c>
      <c r="D128" s="37"/>
      <c r="E128" s="37"/>
      <c r="F128" s="26" t="str">
        <f>F12</f>
        <v>Hradec Králové</v>
      </c>
      <c r="G128" s="37"/>
      <c r="H128" s="37"/>
      <c r="I128" s="31" t="s">
        <v>23</v>
      </c>
      <c r="J128" s="68" t="str">
        <f>IF(J12="","",J12)</f>
        <v>10. 6. 2023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40.05" customHeight="1">
      <c r="A130" s="37"/>
      <c r="B130" s="38"/>
      <c r="C130" s="31" t="s">
        <v>25</v>
      </c>
      <c r="D130" s="37"/>
      <c r="E130" s="37"/>
      <c r="F130" s="26" t="str">
        <f>E15</f>
        <v>UHK- Hradecká 1249/6, 500 03 Hradec Králové</v>
      </c>
      <c r="G130" s="37"/>
      <c r="H130" s="37"/>
      <c r="I130" s="31" t="s">
        <v>31</v>
      </c>
      <c r="J130" s="35" t="str">
        <f>E21</f>
        <v>Gebas atelier architects, Hradec Králové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29</v>
      </c>
      <c r="D131" s="37"/>
      <c r="E131" s="37"/>
      <c r="F131" s="26" t="str">
        <f>IF(E18="","",E18)</f>
        <v>Vyplň údaj</v>
      </c>
      <c r="G131" s="37"/>
      <c r="H131" s="37"/>
      <c r="I131" s="31" t="s">
        <v>34</v>
      </c>
      <c r="J131" s="35" t="str">
        <f>E24</f>
        <v>ing. V. Švehla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8"/>
      <c r="B133" s="149"/>
      <c r="C133" s="150" t="s">
        <v>139</v>
      </c>
      <c r="D133" s="151" t="s">
        <v>62</v>
      </c>
      <c r="E133" s="151" t="s">
        <v>58</v>
      </c>
      <c r="F133" s="151" t="s">
        <v>59</v>
      </c>
      <c r="G133" s="151" t="s">
        <v>140</v>
      </c>
      <c r="H133" s="151" t="s">
        <v>141</v>
      </c>
      <c r="I133" s="151" t="s">
        <v>142</v>
      </c>
      <c r="J133" s="151" t="s">
        <v>117</v>
      </c>
      <c r="K133" s="152" t="s">
        <v>143</v>
      </c>
      <c r="L133" s="153"/>
      <c r="M133" s="85" t="s">
        <v>1</v>
      </c>
      <c r="N133" s="86" t="s">
        <v>41</v>
      </c>
      <c r="O133" s="86" t="s">
        <v>144</v>
      </c>
      <c r="P133" s="86" t="s">
        <v>145</v>
      </c>
      <c r="Q133" s="86" t="s">
        <v>146</v>
      </c>
      <c r="R133" s="86" t="s">
        <v>147</v>
      </c>
      <c r="S133" s="86" t="s">
        <v>148</v>
      </c>
      <c r="T133" s="87" t="s">
        <v>149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="2" customFormat="1" ht="22.8" customHeight="1">
      <c r="A134" s="37"/>
      <c r="B134" s="38"/>
      <c r="C134" s="92" t="s">
        <v>150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P135+P172+P499</f>
        <v>0</v>
      </c>
      <c r="Q134" s="89"/>
      <c r="R134" s="155">
        <f>R135+R172+R499</f>
        <v>6.3122703977880006</v>
      </c>
      <c r="S134" s="89"/>
      <c r="T134" s="156">
        <f>T135+T172+T499</f>
        <v>10.17889035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76</v>
      </c>
      <c r="AU134" s="18" t="s">
        <v>119</v>
      </c>
      <c r="BK134" s="157">
        <f>BK135+BK172+BK499</f>
        <v>0</v>
      </c>
    </row>
    <row r="135" s="12" customFormat="1" ht="25.92" customHeight="1">
      <c r="A135" s="12"/>
      <c r="B135" s="158"/>
      <c r="C135" s="12"/>
      <c r="D135" s="159" t="s">
        <v>76</v>
      </c>
      <c r="E135" s="160" t="s">
        <v>151</v>
      </c>
      <c r="F135" s="160" t="s">
        <v>152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P136+P139+P142+P161+P169</f>
        <v>0</v>
      </c>
      <c r="Q135" s="164"/>
      <c r="R135" s="165">
        <f>R136+R139+R142+R161+R169</f>
        <v>0.46551367488800005</v>
      </c>
      <c r="S135" s="164"/>
      <c r="T135" s="166">
        <f>T136+T139+T142+T161+T169</f>
        <v>8.8011689999999998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</v>
      </c>
      <c r="AT135" s="167" t="s">
        <v>76</v>
      </c>
      <c r="AU135" s="167" t="s">
        <v>77</v>
      </c>
      <c r="AY135" s="159" t="s">
        <v>153</v>
      </c>
      <c r="BK135" s="168">
        <f>BK136+BK139+BK142+BK161+BK169</f>
        <v>0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154</v>
      </c>
      <c r="F136" s="169" t="s">
        <v>155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SUM(P137:P138)</f>
        <v>0</v>
      </c>
      <c r="Q136" s="164"/>
      <c r="R136" s="165">
        <f>SUM(R137:R138)</f>
        <v>0.28532000000000002</v>
      </c>
      <c r="S136" s="164"/>
      <c r="T136" s="166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</v>
      </c>
      <c r="AT136" s="167" t="s">
        <v>76</v>
      </c>
      <c r="AU136" s="167" t="s">
        <v>8</v>
      </c>
      <c r="AY136" s="159" t="s">
        <v>153</v>
      </c>
      <c r="BK136" s="168">
        <f>SUM(BK137:BK138)</f>
        <v>0</v>
      </c>
    </row>
    <row r="137" s="2" customFormat="1" ht="33" customHeight="1">
      <c r="A137" s="37"/>
      <c r="B137" s="171"/>
      <c r="C137" s="172" t="s">
        <v>8</v>
      </c>
      <c r="D137" s="172" t="s">
        <v>156</v>
      </c>
      <c r="E137" s="173" t="s">
        <v>157</v>
      </c>
      <c r="F137" s="174" t="s">
        <v>158</v>
      </c>
      <c r="G137" s="175" t="s">
        <v>159</v>
      </c>
      <c r="H137" s="176">
        <v>4</v>
      </c>
      <c r="I137" s="177"/>
      <c r="J137" s="178">
        <f>ROUND(I137*H137,0)</f>
        <v>0</v>
      </c>
      <c r="K137" s="174" t="s">
        <v>160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0.071330000000000005</v>
      </c>
      <c r="R137" s="181">
        <f>Q137*H137</f>
        <v>0.28532000000000002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161</v>
      </c>
      <c r="AT137" s="183" t="s">
        <v>156</v>
      </c>
      <c r="AU137" s="183" t="s">
        <v>86</v>
      </c>
      <c r="AY137" s="18" t="s">
        <v>153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161</v>
      </c>
      <c r="BM137" s="183" t="s">
        <v>162</v>
      </c>
    </row>
    <row r="138" s="13" customFormat="1">
      <c r="A138" s="13"/>
      <c r="B138" s="185"/>
      <c r="C138" s="13"/>
      <c r="D138" s="186" t="s">
        <v>163</v>
      </c>
      <c r="E138" s="187" t="s">
        <v>1</v>
      </c>
      <c r="F138" s="188" t="s">
        <v>858</v>
      </c>
      <c r="G138" s="13"/>
      <c r="H138" s="189">
        <v>4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163</v>
      </c>
      <c r="AU138" s="187" t="s">
        <v>86</v>
      </c>
      <c r="AV138" s="13" t="s">
        <v>86</v>
      </c>
      <c r="AW138" s="13" t="s">
        <v>33</v>
      </c>
      <c r="AX138" s="13" t="s">
        <v>8</v>
      </c>
      <c r="AY138" s="187" t="s">
        <v>153</v>
      </c>
    </row>
    <row r="139" s="12" customFormat="1" ht="22.8" customHeight="1">
      <c r="A139" s="12"/>
      <c r="B139" s="158"/>
      <c r="C139" s="12"/>
      <c r="D139" s="159" t="s">
        <v>76</v>
      </c>
      <c r="E139" s="169" t="s">
        <v>165</v>
      </c>
      <c r="F139" s="169" t="s">
        <v>166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SUM(P140:P141)</f>
        <v>0</v>
      </c>
      <c r="Q139" s="164"/>
      <c r="R139" s="165">
        <f>SUM(R140:R141)</f>
        <v>0.17726580000000003</v>
      </c>
      <c r="S139" s="164"/>
      <c r="T139" s="16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</v>
      </c>
      <c r="AT139" s="167" t="s">
        <v>76</v>
      </c>
      <c r="AU139" s="167" t="s">
        <v>8</v>
      </c>
      <c r="AY139" s="159" t="s">
        <v>153</v>
      </c>
      <c r="BK139" s="168">
        <f>SUM(BK140:BK141)</f>
        <v>0</v>
      </c>
    </row>
    <row r="140" s="2" customFormat="1" ht="24.15" customHeight="1">
      <c r="A140" s="37"/>
      <c r="B140" s="171"/>
      <c r="C140" s="172" t="s">
        <v>86</v>
      </c>
      <c r="D140" s="172" t="s">
        <v>156</v>
      </c>
      <c r="E140" s="173" t="s">
        <v>167</v>
      </c>
      <c r="F140" s="174" t="s">
        <v>168</v>
      </c>
      <c r="G140" s="175" t="s">
        <v>159</v>
      </c>
      <c r="H140" s="176">
        <v>17.379000000000001</v>
      </c>
      <c r="I140" s="177"/>
      <c r="J140" s="178">
        <f>ROUND(I140*H140,0)</f>
        <v>0</v>
      </c>
      <c r="K140" s="174" t="s">
        <v>160</v>
      </c>
      <c r="L140" s="38"/>
      <c r="M140" s="179" t="s">
        <v>1</v>
      </c>
      <c r="N140" s="180" t="s">
        <v>42</v>
      </c>
      <c r="O140" s="76"/>
      <c r="P140" s="181">
        <f>O140*H140</f>
        <v>0</v>
      </c>
      <c r="Q140" s="181">
        <v>0.010200000000000001</v>
      </c>
      <c r="R140" s="181">
        <f>Q140*H140</f>
        <v>0.17726580000000003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161</v>
      </c>
      <c r="AT140" s="183" t="s">
        <v>156</v>
      </c>
      <c r="AU140" s="183" t="s">
        <v>86</v>
      </c>
      <c r="AY140" s="18" t="s">
        <v>153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</v>
      </c>
      <c r="BK140" s="184">
        <f>ROUND(I140*H140,0)</f>
        <v>0</v>
      </c>
      <c r="BL140" s="18" t="s">
        <v>161</v>
      </c>
      <c r="BM140" s="183" t="s">
        <v>169</v>
      </c>
    </row>
    <row r="141" s="13" customFormat="1">
      <c r="A141" s="13"/>
      <c r="B141" s="185"/>
      <c r="C141" s="13"/>
      <c r="D141" s="186" t="s">
        <v>163</v>
      </c>
      <c r="E141" s="187" t="s">
        <v>1</v>
      </c>
      <c r="F141" s="188" t="s">
        <v>104</v>
      </c>
      <c r="G141" s="13"/>
      <c r="H141" s="189">
        <v>17.379000000000001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163</v>
      </c>
      <c r="AU141" s="187" t="s">
        <v>86</v>
      </c>
      <c r="AV141" s="13" t="s">
        <v>86</v>
      </c>
      <c r="AW141" s="13" t="s">
        <v>33</v>
      </c>
      <c r="AX141" s="13" t="s">
        <v>8</v>
      </c>
      <c r="AY141" s="187" t="s">
        <v>153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170</v>
      </c>
      <c r="F142" s="169" t="s">
        <v>171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SUM(P143:P160)</f>
        <v>0</v>
      </c>
      <c r="Q142" s="164"/>
      <c r="R142" s="165">
        <f>SUM(R143:R160)</f>
        <v>0.0029278748879999999</v>
      </c>
      <c r="S142" s="164"/>
      <c r="T142" s="166">
        <f>SUM(T143:T160)</f>
        <v>8.8011689999999998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</v>
      </c>
      <c r="AT142" s="167" t="s">
        <v>76</v>
      </c>
      <c r="AU142" s="167" t="s">
        <v>8</v>
      </c>
      <c r="AY142" s="159" t="s">
        <v>153</v>
      </c>
      <c r="BK142" s="168">
        <f>SUM(BK143:BK160)</f>
        <v>0</v>
      </c>
    </row>
    <row r="143" s="2" customFormat="1" ht="33" customHeight="1">
      <c r="A143" s="37"/>
      <c r="B143" s="171"/>
      <c r="C143" s="172" t="s">
        <v>154</v>
      </c>
      <c r="D143" s="172" t="s">
        <v>156</v>
      </c>
      <c r="E143" s="173" t="s">
        <v>172</v>
      </c>
      <c r="F143" s="174" t="s">
        <v>173</v>
      </c>
      <c r="G143" s="175" t="s">
        <v>159</v>
      </c>
      <c r="H143" s="176">
        <v>17.379000000000001</v>
      </c>
      <c r="I143" s="177"/>
      <c r="J143" s="178">
        <f>ROUND(I143*H143,0)</f>
        <v>0</v>
      </c>
      <c r="K143" s="174" t="s">
        <v>160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0.00012999999999999999</v>
      </c>
      <c r="R143" s="181">
        <f>Q143*H143</f>
        <v>0.0022592699999999999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161</v>
      </c>
      <c r="AT143" s="183" t="s">
        <v>156</v>
      </c>
      <c r="AU143" s="183" t="s">
        <v>86</v>
      </c>
      <c r="AY143" s="18" t="s">
        <v>153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161</v>
      </c>
      <c r="BM143" s="183" t="s">
        <v>165</v>
      </c>
    </row>
    <row r="144" s="13" customFormat="1">
      <c r="A144" s="13"/>
      <c r="B144" s="185"/>
      <c r="C144" s="13"/>
      <c r="D144" s="186" t="s">
        <v>163</v>
      </c>
      <c r="E144" s="187" t="s">
        <v>1</v>
      </c>
      <c r="F144" s="188" t="s">
        <v>104</v>
      </c>
      <c r="G144" s="13"/>
      <c r="H144" s="189">
        <v>17.379000000000001</v>
      </c>
      <c r="I144" s="190"/>
      <c r="J144" s="13"/>
      <c r="K144" s="13"/>
      <c r="L144" s="185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163</v>
      </c>
      <c r="AU144" s="187" t="s">
        <v>86</v>
      </c>
      <c r="AV144" s="13" t="s">
        <v>86</v>
      </c>
      <c r="AW144" s="13" t="s">
        <v>33</v>
      </c>
      <c r="AX144" s="13" t="s">
        <v>8</v>
      </c>
      <c r="AY144" s="187" t="s">
        <v>153</v>
      </c>
    </row>
    <row r="145" s="2" customFormat="1" ht="24.15" customHeight="1">
      <c r="A145" s="37"/>
      <c r="B145" s="171"/>
      <c r="C145" s="172" t="s">
        <v>161</v>
      </c>
      <c r="D145" s="172" t="s">
        <v>156</v>
      </c>
      <c r="E145" s="173" t="s">
        <v>174</v>
      </c>
      <c r="F145" s="174" t="s">
        <v>175</v>
      </c>
      <c r="G145" s="175" t="s">
        <v>159</v>
      </c>
      <c r="H145" s="176">
        <v>17.379000000000001</v>
      </c>
      <c r="I145" s="177"/>
      <c r="J145" s="178">
        <f>ROUND(I145*H145,0)</f>
        <v>0</v>
      </c>
      <c r="K145" s="174" t="s">
        <v>160</v>
      </c>
      <c r="L145" s="38"/>
      <c r="M145" s="179" t="s">
        <v>1</v>
      </c>
      <c r="N145" s="180" t="s">
        <v>42</v>
      </c>
      <c r="O145" s="76"/>
      <c r="P145" s="181">
        <f>O145*H145</f>
        <v>0</v>
      </c>
      <c r="Q145" s="181">
        <v>3.4999999999999997E-05</v>
      </c>
      <c r="R145" s="181">
        <f>Q145*H145</f>
        <v>0.00060826499999999998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161</v>
      </c>
      <c r="AT145" s="183" t="s">
        <v>156</v>
      </c>
      <c r="AU145" s="183" t="s">
        <v>86</v>
      </c>
      <c r="AY145" s="18" t="s">
        <v>153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161</v>
      </c>
      <c r="BM145" s="183" t="s">
        <v>176</v>
      </c>
    </row>
    <row r="146" s="13" customFormat="1">
      <c r="A146" s="13"/>
      <c r="B146" s="185"/>
      <c r="C146" s="13"/>
      <c r="D146" s="186" t="s">
        <v>163</v>
      </c>
      <c r="E146" s="187" t="s">
        <v>1</v>
      </c>
      <c r="F146" s="188" t="s">
        <v>104</v>
      </c>
      <c r="G146" s="13"/>
      <c r="H146" s="189">
        <v>17.379000000000001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163</v>
      </c>
      <c r="AU146" s="187" t="s">
        <v>86</v>
      </c>
      <c r="AV146" s="13" t="s">
        <v>86</v>
      </c>
      <c r="AW146" s="13" t="s">
        <v>33</v>
      </c>
      <c r="AX146" s="13" t="s">
        <v>8</v>
      </c>
      <c r="AY146" s="187" t="s">
        <v>153</v>
      </c>
    </row>
    <row r="147" s="2" customFormat="1" ht="21.75" customHeight="1">
      <c r="A147" s="37"/>
      <c r="B147" s="171"/>
      <c r="C147" s="172" t="s">
        <v>177</v>
      </c>
      <c r="D147" s="172" t="s">
        <v>156</v>
      </c>
      <c r="E147" s="173" t="s">
        <v>178</v>
      </c>
      <c r="F147" s="174" t="s">
        <v>179</v>
      </c>
      <c r="G147" s="175" t="s">
        <v>159</v>
      </c>
      <c r="H147" s="176">
        <v>17.379000000000001</v>
      </c>
      <c r="I147" s="177"/>
      <c r="J147" s="178">
        <f>ROUND(I147*H147,0)</f>
        <v>0</v>
      </c>
      <c r="K147" s="174" t="s">
        <v>160</v>
      </c>
      <c r="L147" s="38"/>
      <c r="M147" s="179" t="s">
        <v>1</v>
      </c>
      <c r="N147" s="180" t="s">
        <v>42</v>
      </c>
      <c r="O147" s="76"/>
      <c r="P147" s="181">
        <f>O147*H147</f>
        <v>0</v>
      </c>
      <c r="Q147" s="181">
        <v>3.472E-06</v>
      </c>
      <c r="R147" s="181">
        <f>Q147*H147</f>
        <v>6.0339888000000002E-05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161</v>
      </c>
      <c r="AT147" s="183" t="s">
        <v>156</v>
      </c>
      <c r="AU147" s="183" t="s">
        <v>86</v>
      </c>
      <c r="AY147" s="18" t="s">
        <v>153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</v>
      </c>
      <c r="BK147" s="184">
        <f>ROUND(I147*H147,0)</f>
        <v>0</v>
      </c>
      <c r="BL147" s="18" t="s">
        <v>161</v>
      </c>
      <c r="BM147" s="183" t="s">
        <v>180</v>
      </c>
    </row>
    <row r="148" s="13" customFormat="1">
      <c r="A148" s="13"/>
      <c r="B148" s="185"/>
      <c r="C148" s="13"/>
      <c r="D148" s="186" t="s">
        <v>163</v>
      </c>
      <c r="E148" s="187" t="s">
        <v>1</v>
      </c>
      <c r="F148" s="188" t="s">
        <v>104</v>
      </c>
      <c r="G148" s="13"/>
      <c r="H148" s="189">
        <v>17.379000000000001</v>
      </c>
      <c r="I148" s="190"/>
      <c r="J148" s="13"/>
      <c r="K148" s="13"/>
      <c r="L148" s="185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163</v>
      </c>
      <c r="AU148" s="187" t="s">
        <v>86</v>
      </c>
      <c r="AV148" s="13" t="s">
        <v>86</v>
      </c>
      <c r="AW148" s="13" t="s">
        <v>33</v>
      </c>
      <c r="AX148" s="13" t="s">
        <v>8</v>
      </c>
      <c r="AY148" s="187" t="s">
        <v>153</v>
      </c>
    </row>
    <row r="149" s="2" customFormat="1" ht="24.15" customHeight="1">
      <c r="A149" s="37"/>
      <c r="B149" s="171"/>
      <c r="C149" s="172" t="s">
        <v>165</v>
      </c>
      <c r="D149" s="172" t="s">
        <v>156</v>
      </c>
      <c r="E149" s="173" t="s">
        <v>181</v>
      </c>
      <c r="F149" s="174" t="s">
        <v>182</v>
      </c>
      <c r="G149" s="175" t="s">
        <v>159</v>
      </c>
      <c r="H149" s="176">
        <v>17.379000000000001</v>
      </c>
      <c r="I149" s="177"/>
      <c r="J149" s="178">
        <f>ROUND(I149*H149,0)</f>
        <v>0</v>
      </c>
      <c r="K149" s="174" t="s">
        <v>160</v>
      </c>
      <c r="L149" s="38"/>
      <c r="M149" s="179" t="s">
        <v>1</v>
      </c>
      <c r="N149" s="180" t="s">
        <v>42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0.057000000000000002</v>
      </c>
      <c r="T149" s="182">
        <f>S149*H149</f>
        <v>0.99060300000000012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161</v>
      </c>
      <c r="AT149" s="183" t="s">
        <v>156</v>
      </c>
      <c r="AU149" s="183" t="s">
        <v>86</v>
      </c>
      <c r="AY149" s="18" t="s">
        <v>153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</v>
      </c>
      <c r="BK149" s="184">
        <f>ROUND(I149*H149,0)</f>
        <v>0</v>
      </c>
      <c r="BL149" s="18" t="s">
        <v>161</v>
      </c>
      <c r="BM149" s="183" t="s">
        <v>183</v>
      </c>
    </row>
    <row r="150" s="13" customFormat="1">
      <c r="A150" s="13"/>
      <c r="B150" s="185"/>
      <c r="C150" s="13"/>
      <c r="D150" s="186" t="s">
        <v>163</v>
      </c>
      <c r="E150" s="187" t="s">
        <v>1</v>
      </c>
      <c r="F150" s="188" t="s">
        <v>104</v>
      </c>
      <c r="G150" s="13"/>
      <c r="H150" s="189">
        <v>17.379000000000001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163</v>
      </c>
      <c r="AU150" s="187" t="s">
        <v>86</v>
      </c>
      <c r="AV150" s="13" t="s">
        <v>86</v>
      </c>
      <c r="AW150" s="13" t="s">
        <v>33</v>
      </c>
      <c r="AX150" s="13" t="s">
        <v>8</v>
      </c>
      <c r="AY150" s="187" t="s">
        <v>153</v>
      </c>
    </row>
    <row r="151" s="2" customFormat="1" ht="21.75" customHeight="1">
      <c r="A151" s="37"/>
      <c r="B151" s="171"/>
      <c r="C151" s="172" t="s">
        <v>184</v>
      </c>
      <c r="D151" s="172" t="s">
        <v>156</v>
      </c>
      <c r="E151" s="173" t="s">
        <v>185</v>
      </c>
      <c r="F151" s="174" t="s">
        <v>186</v>
      </c>
      <c r="G151" s="175" t="s">
        <v>159</v>
      </c>
      <c r="H151" s="176">
        <v>7.4000000000000004</v>
      </c>
      <c r="I151" s="177"/>
      <c r="J151" s="178">
        <f>ROUND(I151*H151,0)</f>
        <v>0</v>
      </c>
      <c r="K151" s="174" t="s">
        <v>160</v>
      </c>
      <c r="L151" s="38"/>
      <c r="M151" s="179" t="s">
        <v>1</v>
      </c>
      <c r="N151" s="180" t="s">
        <v>42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0.087999999999999995</v>
      </c>
      <c r="T151" s="182">
        <f>S151*H151</f>
        <v>0.6512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161</v>
      </c>
      <c r="AT151" s="183" t="s">
        <v>156</v>
      </c>
      <c r="AU151" s="183" t="s">
        <v>86</v>
      </c>
      <c r="AY151" s="18" t="s">
        <v>153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</v>
      </c>
      <c r="BK151" s="184">
        <f>ROUND(I151*H151,0)</f>
        <v>0</v>
      </c>
      <c r="BL151" s="18" t="s">
        <v>161</v>
      </c>
      <c r="BM151" s="183" t="s">
        <v>93</v>
      </c>
    </row>
    <row r="152" s="13" customFormat="1">
      <c r="A152" s="13"/>
      <c r="B152" s="185"/>
      <c r="C152" s="13"/>
      <c r="D152" s="186" t="s">
        <v>163</v>
      </c>
      <c r="E152" s="187" t="s">
        <v>1</v>
      </c>
      <c r="F152" s="188" t="s">
        <v>187</v>
      </c>
      <c r="G152" s="13"/>
      <c r="H152" s="189">
        <v>5.5999999999999996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163</v>
      </c>
      <c r="AU152" s="187" t="s">
        <v>86</v>
      </c>
      <c r="AV152" s="13" t="s">
        <v>86</v>
      </c>
      <c r="AW152" s="13" t="s">
        <v>33</v>
      </c>
      <c r="AX152" s="13" t="s">
        <v>77</v>
      </c>
      <c r="AY152" s="187" t="s">
        <v>153</v>
      </c>
    </row>
    <row r="153" s="13" customFormat="1">
      <c r="A153" s="13"/>
      <c r="B153" s="185"/>
      <c r="C153" s="13"/>
      <c r="D153" s="186" t="s">
        <v>163</v>
      </c>
      <c r="E153" s="187" t="s">
        <v>1</v>
      </c>
      <c r="F153" s="188" t="s">
        <v>188</v>
      </c>
      <c r="G153" s="13"/>
      <c r="H153" s="189">
        <v>1.8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163</v>
      </c>
      <c r="AU153" s="187" t="s">
        <v>86</v>
      </c>
      <c r="AV153" s="13" t="s">
        <v>86</v>
      </c>
      <c r="AW153" s="13" t="s">
        <v>33</v>
      </c>
      <c r="AX153" s="13" t="s">
        <v>77</v>
      </c>
      <c r="AY153" s="187" t="s">
        <v>153</v>
      </c>
    </row>
    <row r="154" s="14" customFormat="1">
      <c r="A154" s="14"/>
      <c r="B154" s="194"/>
      <c r="C154" s="14"/>
      <c r="D154" s="186" t="s">
        <v>163</v>
      </c>
      <c r="E154" s="195" t="s">
        <v>1</v>
      </c>
      <c r="F154" s="196" t="s">
        <v>189</v>
      </c>
      <c r="G154" s="14"/>
      <c r="H154" s="197">
        <v>7.4000000000000004</v>
      </c>
      <c r="I154" s="198"/>
      <c r="J154" s="14"/>
      <c r="K154" s="14"/>
      <c r="L154" s="194"/>
      <c r="M154" s="199"/>
      <c r="N154" s="200"/>
      <c r="O154" s="200"/>
      <c r="P154" s="200"/>
      <c r="Q154" s="200"/>
      <c r="R154" s="200"/>
      <c r="S154" s="200"/>
      <c r="T154" s="20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5" t="s">
        <v>163</v>
      </c>
      <c r="AU154" s="195" t="s">
        <v>86</v>
      </c>
      <c r="AV154" s="14" t="s">
        <v>154</v>
      </c>
      <c r="AW154" s="14" t="s">
        <v>33</v>
      </c>
      <c r="AX154" s="14" t="s">
        <v>8</v>
      </c>
      <c r="AY154" s="195" t="s">
        <v>153</v>
      </c>
    </row>
    <row r="155" s="2" customFormat="1" ht="24.15" customHeight="1">
      <c r="A155" s="37"/>
      <c r="B155" s="171"/>
      <c r="C155" s="172" t="s">
        <v>176</v>
      </c>
      <c r="D155" s="172" t="s">
        <v>156</v>
      </c>
      <c r="E155" s="173" t="s">
        <v>190</v>
      </c>
      <c r="F155" s="174" t="s">
        <v>191</v>
      </c>
      <c r="G155" s="175" t="s">
        <v>159</v>
      </c>
      <c r="H155" s="176">
        <v>4</v>
      </c>
      <c r="I155" s="177"/>
      <c r="J155" s="178">
        <f>ROUND(I155*H155,0)</f>
        <v>0</v>
      </c>
      <c r="K155" s="174" t="s">
        <v>160</v>
      </c>
      <c r="L155" s="38"/>
      <c r="M155" s="179" t="s">
        <v>1</v>
      </c>
      <c r="N155" s="180" t="s">
        <v>42</v>
      </c>
      <c r="O155" s="76"/>
      <c r="P155" s="181">
        <f>O155*H155</f>
        <v>0</v>
      </c>
      <c r="Q155" s="181">
        <v>0</v>
      </c>
      <c r="R155" s="181">
        <f>Q155*H155</f>
        <v>0</v>
      </c>
      <c r="S155" s="181">
        <v>0.27000000000000002</v>
      </c>
      <c r="T155" s="182">
        <f>S155*H155</f>
        <v>1.0800000000000001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3" t="s">
        <v>161</v>
      </c>
      <c r="AT155" s="183" t="s">
        <v>156</v>
      </c>
      <c r="AU155" s="183" t="s">
        <v>86</v>
      </c>
      <c r="AY155" s="18" t="s">
        <v>153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8" t="s">
        <v>8</v>
      </c>
      <c r="BK155" s="184">
        <f>ROUND(I155*H155,0)</f>
        <v>0</v>
      </c>
      <c r="BL155" s="18" t="s">
        <v>161</v>
      </c>
      <c r="BM155" s="183" t="s">
        <v>192</v>
      </c>
    </row>
    <row r="156" s="13" customFormat="1">
      <c r="A156" s="13"/>
      <c r="B156" s="185"/>
      <c r="C156" s="13"/>
      <c r="D156" s="186" t="s">
        <v>163</v>
      </c>
      <c r="E156" s="187" t="s">
        <v>1</v>
      </c>
      <c r="F156" s="188" t="s">
        <v>858</v>
      </c>
      <c r="G156" s="13"/>
      <c r="H156" s="189">
        <v>4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163</v>
      </c>
      <c r="AU156" s="187" t="s">
        <v>86</v>
      </c>
      <c r="AV156" s="13" t="s">
        <v>86</v>
      </c>
      <c r="AW156" s="13" t="s">
        <v>33</v>
      </c>
      <c r="AX156" s="13" t="s">
        <v>8</v>
      </c>
      <c r="AY156" s="187" t="s">
        <v>153</v>
      </c>
    </row>
    <row r="157" s="2" customFormat="1" ht="24.15" customHeight="1">
      <c r="A157" s="37"/>
      <c r="B157" s="171"/>
      <c r="C157" s="172" t="s">
        <v>170</v>
      </c>
      <c r="D157" s="172" t="s">
        <v>156</v>
      </c>
      <c r="E157" s="173" t="s">
        <v>194</v>
      </c>
      <c r="F157" s="174" t="s">
        <v>195</v>
      </c>
      <c r="G157" s="175" t="s">
        <v>159</v>
      </c>
      <c r="H157" s="176">
        <v>86.109999999999999</v>
      </c>
      <c r="I157" s="177"/>
      <c r="J157" s="178">
        <f>ROUND(I157*H157,0)</f>
        <v>0</v>
      </c>
      <c r="K157" s="174" t="s">
        <v>160</v>
      </c>
      <c r="L157" s="38"/>
      <c r="M157" s="179" t="s">
        <v>1</v>
      </c>
      <c r="N157" s="180" t="s">
        <v>42</v>
      </c>
      <c r="O157" s="76"/>
      <c r="P157" s="181">
        <f>O157*H157</f>
        <v>0</v>
      </c>
      <c r="Q157" s="181">
        <v>0</v>
      </c>
      <c r="R157" s="181">
        <f>Q157*H157</f>
        <v>0</v>
      </c>
      <c r="S157" s="181">
        <v>0.0025999999999999999</v>
      </c>
      <c r="T157" s="182">
        <f>S157*H157</f>
        <v>0.223886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161</v>
      </c>
      <c r="AT157" s="183" t="s">
        <v>156</v>
      </c>
      <c r="AU157" s="183" t="s">
        <v>86</v>
      </c>
      <c r="AY157" s="18" t="s">
        <v>153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</v>
      </c>
      <c r="BK157" s="184">
        <f>ROUND(I157*H157,0)</f>
        <v>0</v>
      </c>
      <c r="BL157" s="18" t="s">
        <v>161</v>
      </c>
      <c r="BM157" s="183" t="s">
        <v>196</v>
      </c>
    </row>
    <row r="158" s="13" customFormat="1">
      <c r="A158" s="13"/>
      <c r="B158" s="185"/>
      <c r="C158" s="13"/>
      <c r="D158" s="186" t="s">
        <v>163</v>
      </c>
      <c r="E158" s="187" t="s">
        <v>1</v>
      </c>
      <c r="F158" s="188" t="s">
        <v>197</v>
      </c>
      <c r="G158" s="13"/>
      <c r="H158" s="189">
        <v>86.109999999999999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163</v>
      </c>
      <c r="AU158" s="187" t="s">
        <v>86</v>
      </c>
      <c r="AV158" s="13" t="s">
        <v>86</v>
      </c>
      <c r="AW158" s="13" t="s">
        <v>33</v>
      </c>
      <c r="AX158" s="13" t="s">
        <v>8</v>
      </c>
      <c r="AY158" s="187" t="s">
        <v>153</v>
      </c>
    </row>
    <row r="159" s="2" customFormat="1" ht="24.15" customHeight="1">
      <c r="A159" s="37"/>
      <c r="B159" s="171"/>
      <c r="C159" s="172" t="s">
        <v>198</v>
      </c>
      <c r="D159" s="172" t="s">
        <v>156</v>
      </c>
      <c r="E159" s="173" t="s">
        <v>199</v>
      </c>
      <c r="F159" s="174" t="s">
        <v>200</v>
      </c>
      <c r="G159" s="175" t="s">
        <v>159</v>
      </c>
      <c r="H159" s="176">
        <v>86.109999999999999</v>
      </c>
      <c r="I159" s="177"/>
      <c r="J159" s="178">
        <f>ROUND(I159*H159,0)</f>
        <v>0</v>
      </c>
      <c r="K159" s="174" t="s">
        <v>160</v>
      </c>
      <c r="L159" s="38"/>
      <c r="M159" s="179" t="s">
        <v>1</v>
      </c>
      <c r="N159" s="180" t="s">
        <v>42</v>
      </c>
      <c r="O159" s="76"/>
      <c r="P159" s="181">
        <f>O159*H159</f>
        <v>0</v>
      </c>
      <c r="Q159" s="181">
        <v>0</v>
      </c>
      <c r="R159" s="181">
        <f>Q159*H159</f>
        <v>0</v>
      </c>
      <c r="S159" s="181">
        <v>0.068000000000000005</v>
      </c>
      <c r="T159" s="182">
        <f>S159*H159</f>
        <v>5.85548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161</v>
      </c>
      <c r="AT159" s="183" t="s">
        <v>156</v>
      </c>
      <c r="AU159" s="183" t="s">
        <v>86</v>
      </c>
      <c r="AY159" s="18" t="s">
        <v>153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8" t="s">
        <v>8</v>
      </c>
      <c r="BK159" s="184">
        <f>ROUND(I159*H159,0)</f>
        <v>0</v>
      </c>
      <c r="BL159" s="18" t="s">
        <v>161</v>
      </c>
      <c r="BM159" s="183" t="s">
        <v>201</v>
      </c>
    </row>
    <row r="160" s="13" customFormat="1">
      <c r="A160" s="13"/>
      <c r="B160" s="185"/>
      <c r="C160" s="13"/>
      <c r="D160" s="186" t="s">
        <v>163</v>
      </c>
      <c r="E160" s="187" t="s">
        <v>1</v>
      </c>
      <c r="F160" s="188" t="s">
        <v>197</v>
      </c>
      <c r="G160" s="13"/>
      <c r="H160" s="189">
        <v>86.109999999999999</v>
      </c>
      <c r="I160" s="190"/>
      <c r="J160" s="13"/>
      <c r="K160" s="13"/>
      <c r="L160" s="185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163</v>
      </c>
      <c r="AU160" s="187" t="s">
        <v>86</v>
      </c>
      <c r="AV160" s="13" t="s">
        <v>86</v>
      </c>
      <c r="AW160" s="13" t="s">
        <v>33</v>
      </c>
      <c r="AX160" s="13" t="s">
        <v>8</v>
      </c>
      <c r="AY160" s="187" t="s">
        <v>153</v>
      </c>
    </row>
    <row r="161" s="12" customFormat="1" ht="22.8" customHeight="1">
      <c r="A161" s="12"/>
      <c r="B161" s="158"/>
      <c r="C161" s="12"/>
      <c r="D161" s="159" t="s">
        <v>76</v>
      </c>
      <c r="E161" s="169" t="s">
        <v>202</v>
      </c>
      <c r="F161" s="169" t="s">
        <v>203</v>
      </c>
      <c r="G161" s="12"/>
      <c r="H161" s="12"/>
      <c r="I161" s="161"/>
      <c r="J161" s="170">
        <f>BK161</f>
        <v>0</v>
      </c>
      <c r="K161" s="12"/>
      <c r="L161" s="158"/>
      <c r="M161" s="163"/>
      <c r="N161" s="164"/>
      <c r="O161" s="164"/>
      <c r="P161" s="165">
        <f>SUM(P162:P168)</f>
        <v>0</v>
      </c>
      <c r="Q161" s="164"/>
      <c r="R161" s="165">
        <f>SUM(R162:R168)</f>
        <v>0</v>
      </c>
      <c r="S161" s="164"/>
      <c r="T161" s="16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8</v>
      </c>
      <c r="AT161" s="167" t="s">
        <v>76</v>
      </c>
      <c r="AU161" s="167" t="s">
        <v>8</v>
      </c>
      <c r="AY161" s="159" t="s">
        <v>153</v>
      </c>
      <c r="BK161" s="168">
        <f>SUM(BK162:BK168)</f>
        <v>0</v>
      </c>
    </row>
    <row r="162" s="2" customFormat="1" ht="24.15" customHeight="1">
      <c r="A162" s="37"/>
      <c r="B162" s="171"/>
      <c r="C162" s="172" t="s">
        <v>82</v>
      </c>
      <c r="D162" s="172" t="s">
        <v>156</v>
      </c>
      <c r="E162" s="173" t="s">
        <v>204</v>
      </c>
      <c r="F162" s="174" t="s">
        <v>205</v>
      </c>
      <c r="G162" s="175" t="s">
        <v>206</v>
      </c>
      <c r="H162" s="176">
        <v>10.179</v>
      </c>
      <c r="I162" s="177"/>
      <c r="J162" s="178">
        <f>ROUND(I162*H162,0)</f>
        <v>0</v>
      </c>
      <c r="K162" s="174" t="s">
        <v>160</v>
      </c>
      <c r="L162" s="38"/>
      <c r="M162" s="179" t="s">
        <v>1</v>
      </c>
      <c r="N162" s="180" t="s">
        <v>42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161</v>
      </c>
      <c r="AT162" s="183" t="s">
        <v>156</v>
      </c>
      <c r="AU162" s="183" t="s">
        <v>86</v>
      </c>
      <c r="AY162" s="18" t="s">
        <v>153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</v>
      </c>
      <c r="BK162" s="184">
        <f>ROUND(I162*H162,0)</f>
        <v>0</v>
      </c>
      <c r="BL162" s="18" t="s">
        <v>161</v>
      </c>
      <c r="BM162" s="183" t="s">
        <v>207</v>
      </c>
    </row>
    <row r="163" s="2" customFormat="1" ht="33" customHeight="1">
      <c r="A163" s="37"/>
      <c r="B163" s="171"/>
      <c r="C163" s="172" t="s">
        <v>87</v>
      </c>
      <c r="D163" s="172" t="s">
        <v>156</v>
      </c>
      <c r="E163" s="173" t="s">
        <v>208</v>
      </c>
      <c r="F163" s="174" t="s">
        <v>209</v>
      </c>
      <c r="G163" s="175" t="s">
        <v>206</v>
      </c>
      <c r="H163" s="176">
        <v>50.895000000000003</v>
      </c>
      <c r="I163" s="177"/>
      <c r="J163" s="178">
        <f>ROUND(I163*H163,0)</f>
        <v>0</v>
      </c>
      <c r="K163" s="174" t="s">
        <v>160</v>
      </c>
      <c r="L163" s="38"/>
      <c r="M163" s="179" t="s">
        <v>1</v>
      </c>
      <c r="N163" s="180" t="s">
        <v>42</v>
      </c>
      <c r="O163" s="76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161</v>
      </c>
      <c r="AT163" s="183" t="s">
        <v>156</v>
      </c>
      <c r="AU163" s="183" t="s">
        <v>86</v>
      </c>
      <c r="AY163" s="18" t="s">
        <v>153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</v>
      </c>
      <c r="BK163" s="184">
        <f>ROUND(I163*H163,0)</f>
        <v>0</v>
      </c>
      <c r="BL163" s="18" t="s">
        <v>161</v>
      </c>
      <c r="BM163" s="183" t="s">
        <v>210</v>
      </c>
    </row>
    <row r="164" s="13" customFormat="1">
      <c r="A164" s="13"/>
      <c r="B164" s="185"/>
      <c r="C164" s="13"/>
      <c r="D164" s="186" t="s">
        <v>163</v>
      </c>
      <c r="E164" s="13"/>
      <c r="F164" s="188" t="s">
        <v>859</v>
      </c>
      <c r="G164" s="13"/>
      <c r="H164" s="189">
        <v>50.895000000000003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163</v>
      </c>
      <c r="AU164" s="187" t="s">
        <v>86</v>
      </c>
      <c r="AV164" s="13" t="s">
        <v>86</v>
      </c>
      <c r="AW164" s="13" t="s">
        <v>3</v>
      </c>
      <c r="AX164" s="13" t="s">
        <v>8</v>
      </c>
      <c r="AY164" s="187" t="s">
        <v>153</v>
      </c>
    </row>
    <row r="165" s="2" customFormat="1" ht="24.15" customHeight="1">
      <c r="A165" s="37"/>
      <c r="B165" s="171"/>
      <c r="C165" s="172" t="s">
        <v>90</v>
      </c>
      <c r="D165" s="172" t="s">
        <v>156</v>
      </c>
      <c r="E165" s="173" t="s">
        <v>212</v>
      </c>
      <c r="F165" s="174" t="s">
        <v>213</v>
      </c>
      <c r="G165" s="175" t="s">
        <v>206</v>
      </c>
      <c r="H165" s="176">
        <v>10.179</v>
      </c>
      <c r="I165" s="177"/>
      <c r="J165" s="178">
        <f>ROUND(I165*H165,0)</f>
        <v>0</v>
      </c>
      <c r="K165" s="174" t="s">
        <v>160</v>
      </c>
      <c r="L165" s="38"/>
      <c r="M165" s="179" t="s">
        <v>1</v>
      </c>
      <c r="N165" s="180" t="s">
        <v>42</v>
      </c>
      <c r="O165" s="76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3" t="s">
        <v>161</v>
      </c>
      <c r="AT165" s="183" t="s">
        <v>156</v>
      </c>
      <c r="AU165" s="183" t="s">
        <v>86</v>
      </c>
      <c r="AY165" s="18" t="s">
        <v>153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8" t="s">
        <v>8</v>
      </c>
      <c r="BK165" s="184">
        <f>ROUND(I165*H165,0)</f>
        <v>0</v>
      </c>
      <c r="BL165" s="18" t="s">
        <v>161</v>
      </c>
      <c r="BM165" s="183" t="s">
        <v>214</v>
      </c>
    </row>
    <row r="166" s="2" customFormat="1" ht="24.15" customHeight="1">
      <c r="A166" s="37"/>
      <c r="B166" s="171"/>
      <c r="C166" s="172" t="s">
        <v>93</v>
      </c>
      <c r="D166" s="172" t="s">
        <v>156</v>
      </c>
      <c r="E166" s="173" t="s">
        <v>215</v>
      </c>
      <c r="F166" s="174" t="s">
        <v>216</v>
      </c>
      <c r="G166" s="175" t="s">
        <v>206</v>
      </c>
      <c r="H166" s="176">
        <v>193.40100000000001</v>
      </c>
      <c r="I166" s="177"/>
      <c r="J166" s="178">
        <f>ROUND(I166*H166,0)</f>
        <v>0</v>
      </c>
      <c r="K166" s="174" t="s">
        <v>160</v>
      </c>
      <c r="L166" s="38"/>
      <c r="M166" s="179" t="s">
        <v>1</v>
      </c>
      <c r="N166" s="180" t="s">
        <v>42</v>
      </c>
      <c r="O166" s="76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161</v>
      </c>
      <c r="AT166" s="183" t="s">
        <v>156</v>
      </c>
      <c r="AU166" s="183" t="s">
        <v>86</v>
      </c>
      <c r="AY166" s="18" t="s">
        <v>153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</v>
      </c>
      <c r="BK166" s="184">
        <f>ROUND(I166*H166,0)</f>
        <v>0</v>
      </c>
      <c r="BL166" s="18" t="s">
        <v>161</v>
      </c>
      <c r="BM166" s="183" t="s">
        <v>217</v>
      </c>
    </row>
    <row r="167" s="13" customFormat="1">
      <c r="A167" s="13"/>
      <c r="B167" s="185"/>
      <c r="C167" s="13"/>
      <c r="D167" s="186" t="s">
        <v>163</v>
      </c>
      <c r="E167" s="13"/>
      <c r="F167" s="188" t="s">
        <v>860</v>
      </c>
      <c r="G167" s="13"/>
      <c r="H167" s="189">
        <v>193.40100000000001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163</v>
      </c>
      <c r="AU167" s="187" t="s">
        <v>86</v>
      </c>
      <c r="AV167" s="13" t="s">
        <v>86</v>
      </c>
      <c r="AW167" s="13" t="s">
        <v>3</v>
      </c>
      <c r="AX167" s="13" t="s">
        <v>8</v>
      </c>
      <c r="AY167" s="187" t="s">
        <v>153</v>
      </c>
    </row>
    <row r="168" s="2" customFormat="1" ht="33" customHeight="1">
      <c r="A168" s="37"/>
      <c r="B168" s="171"/>
      <c r="C168" s="172" t="s">
        <v>9</v>
      </c>
      <c r="D168" s="172" t="s">
        <v>156</v>
      </c>
      <c r="E168" s="173" t="s">
        <v>219</v>
      </c>
      <c r="F168" s="174" t="s">
        <v>220</v>
      </c>
      <c r="G168" s="175" t="s">
        <v>206</v>
      </c>
      <c r="H168" s="176">
        <v>10.179</v>
      </c>
      <c r="I168" s="177"/>
      <c r="J168" s="178">
        <f>ROUND(I168*H168,0)</f>
        <v>0</v>
      </c>
      <c r="K168" s="174" t="s">
        <v>160</v>
      </c>
      <c r="L168" s="38"/>
      <c r="M168" s="179" t="s">
        <v>1</v>
      </c>
      <c r="N168" s="180" t="s">
        <v>42</v>
      </c>
      <c r="O168" s="76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3" t="s">
        <v>161</v>
      </c>
      <c r="AT168" s="183" t="s">
        <v>156</v>
      </c>
      <c r="AU168" s="183" t="s">
        <v>86</v>
      </c>
      <c r="AY168" s="18" t="s">
        <v>153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8" t="s">
        <v>8</v>
      </c>
      <c r="BK168" s="184">
        <f>ROUND(I168*H168,0)</f>
        <v>0</v>
      </c>
      <c r="BL168" s="18" t="s">
        <v>161</v>
      </c>
      <c r="BM168" s="183" t="s">
        <v>221</v>
      </c>
    </row>
    <row r="169" s="12" customFormat="1" ht="22.8" customHeight="1">
      <c r="A169" s="12"/>
      <c r="B169" s="158"/>
      <c r="C169" s="12"/>
      <c r="D169" s="159" t="s">
        <v>76</v>
      </c>
      <c r="E169" s="169" t="s">
        <v>222</v>
      </c>
      <c r="F169" s="169" t="s">
        <v>223</v>
      </c>
      <c r="G169" s="12"/>
      <c r="H169" s="12"/>
      <c r="I169" s="161"/>
      <c r="J169" s="170">
        <f>BK169</f>
        <v>0</v>
      </c>
      <c r="K169" s="12"/>
      <c r="L169" s="158"/>
      <c r="M169" s="163"/>
      <c r="N169" s="164"/>
      <c r="O169" s="164"/>
      <c r="P169" s="165">
        <f>SUM(P170:P171)</f>
        <v>0</v>
      </c>
      <c r="Q169" s="164"/>
      <c r="R169" s="165">
        <f>SUM(R170:R171)</f>
        <v>0</v>
      </c>
      <c r="S169" s="164"/>
      <c r="T169" s="166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9" t="s">
        <v>8</v>
      </c>
      <c r="AT169" s="167" t="s">
        <v>76</v>
      </c>
      <c r="AU169" s="167" t="s">
        <v>8</v>
      </c>
      <c r="AY169" s="159" t="s">
        <v>153</v>
      </c>
      <c r="BK169" s="168">
        <f>SUM(BK170:BK171)</f>
        <v>0</v>
      </c>
    </row>
    <row r="170" s="2" customFormat="1" ht="21.75" customHeight="1">
      <c r="A170" s="37"/>
      <c r="B170" s="171"/>
      <c r="C170" s="172" t="s">
        <v>201</v>
      </c>
      <c r="D170" s="172" t="s">
        <v>156</v>
      </c>
      <c r="E170" s="173" t="s">
        <v>224</v>
      </c>
      <c r="F170" s="174" t="s">
        <v>225</v>
      </c>
      <c r="G170" s="175" t="s">
        <v>206</v>
      </c>
      <c r="H170" s="176">
        <v>0.46600000000000003</v>
      </c>
      <c r="I170" s="177"/>
      <c r="J170" s="178">
        <f>ROUND(I170*H170,0)</f>
        <v>0</v>
      </c>
      <c r="K170" s="174" t="s">
        <v>160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161</v>
      </c>
      <c r="AT170" s="183" t="s">
        <v>156</v>
      </c>
      <c r="AU170" s="183" t="s">
        <v>86</v>
      </c>
      <c r="AY170" s="18" t="s">
        <v>153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161</v>
      </c>
      <c r="BM170" s="183" t="s">
        <v>226</v>
      </c>
    </row>
    <row r="171" s="2" customFormat="1" ht="24.15" customHeight="1">
      <c r="A171" s="37"/>
      <c r="B171" s="171"/>
      <c r="C171" s="172" t="s">
        <v>227</v>
      </c>
      <c r="D171" s="172" t="s">
        <v>156</v>
      </c>
      <c r="E171" s="173" t="s">
        <v>228</v>
      </c>
      <c r="F171" s="174" t="s">
        <v>229</v>
      </c>
      <c r="G171" s="175" t="s">
        <v>206</v>
      </c>
      <c r="H171" s="176">
        <v>0.46600000000000003</v>
      </c>
      <c r="I171" s="177"/>
      <c r="J171" s="178">
        <f>ROUND(I171*H171,0)</f>
        <v>0</v>
      </c>
      <c r="K171" s="174" t="s">
        <v>160</v>
      </c>
      <c r="L171" s="38"/>
      <c r="M171" s="179" t="s">
        <v>1</v>
      </c>
      <c r="N171" s="180" t="s">
        <v>42</v>
      </c>
      <c r="O171" s="76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161</v>
      </c>
      <c r="AT171" s="183" t="s">
        <v>156</v>
      </c>
      <c r="AU171" s="183" t="s">
        <v>86</v>
      </c>
      <c r="AY171" s="18" t="s">
        <v>153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</v>
      </c>
      <c r="BK171" s="184">
        <f>ROUND(I171*H171,0)</f>
        <v>0</v>
      </c>
      <c r="BL171" s="18" t="s">
        <v>161</v>
      </c>
      <c r="BM171" s="183" t="s">
        <v>230</v>
      </c>
    </row>
    <row r="172" s="12" customFormat="1" ht="25.92" customHeight="1">
      <c r="A172" s="12"/>
      <c r="B172" s="158"/>
      <c r="C172" s="12"/>
      <c r="D172" s="159" t="s">
        <v>76</v>
      </c>
      <c r="E172" s="160" t="s">
        <v>231</v>
      </c>
      <c r="F172" s="160" t="s">
        <v>232</v>
      </c>
      <c r="G172" s="12"/>
      <c r="H172" s="12"/>
      <c r="I172" s="161"/>
      <c r="J172" s="162">
        <f>BK172</f>
        <v>0</v>
      </c>
      <c r="K172" s="12"/>
      <c r="L172" s="158"/>
      <c r="M172" s="163"/>
      <c r="N172" s="164"/>
      <c r="O172" s="164"/>
      <c r="P172" s="165">
        <f>P173+P178+P274+P284+P317+P323+P355+P401+P439+P482</f>
        <v>0</v>
      </c>
      <c r="Q172" s="164"/>
      <c r="R172" s="165">
        <f>R173+R178+R274+R284+R317+R323+R355+R401+R439+R482</f>
        <v>5.8467567229000004</v>
      </c>
      <c r="S172" s="164"/>
      <c r="T172" s="166">
        <f>T173+T178+T274+T284+T317+T323+T355+T401+T439+T482</f>
        <v>1.3777213500000001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86</v>
      </c>
      <c r="AT172" s="167" t="s">
        <v>76</v>
      </c>
      <c r="AU172" s="167" t="s">
        <v>77</v>
      </c>
      <c r="AY172" s="159" t="s">
        <v>153</v>
      </c>
      <c r="BK172" s="168">
        <f>BK173+BK178+BK274+BK284+BK317+BK323+BK355+BK401+BK439+BK482</f>
        <v>0</v>
      </c>
    </row>
    <row r="173" s="12" customFormat="1" ht="22.8" customHeight="1">
      <c r="A173" s="12"/>
      <c r="B173" s="158"/>
      <c r="C173" s="12"/>
      <c r="D173" s="159" t="s">
        <v>76</v>
      </c>
      <c r="E173" s="169" t="s">
        <v>233</v>
      </c>
      <c r="F173" s="169" t="s">
        <v>234</v>
      </c>
      <c r="G173" s="12"/>
      <c r="H173" s="12"/>
      <c r="I173" s="161"/>
      <c r="J173" s="170">
        <f>BK173</f>
        <v>0</v>
      </c>
      <c r="K173" s="12"/>
      <c r="L173" s="158"/>
      <c r="M173" s="163"/>
      <c r="N173" s="164"/>
      <c r="O173" s="164"/>
      <c r="P173" s="165">
        <f>SUM(P174:P177)</f>
        <v>0</v>
      </c>
      <c r="Q173" s="164"/>
      <c r="R173" s="165">
        <f>SUM(R174:R177)</f>
        <v>0.0021587099999999999</v>
      </c>
      <c r="S173" s="164"/>
      <c r="T173" s="166">
        <f>SUM(T174:T177)</f>
        <v>0.0036899999999999997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9" t="s">
        <v>86</v>
      </c>
      <c r="AT173" s="167" t="s">
        <v>76</v>
      </c>
      <c r="AU173" s="167" t="s">
        <v>8</v>
      </c>
      <c r="AY173" s="159" t="s">
        <v>153</v>
      </c>
      <c r="BK173" s="168">
        <f>SUM(BK174:BK177)</f>
        <v>0</v>
      </c>
    </row>
    <row r="174" s="2" customFormat="1" ht="24.15" customHeight="1">
      <c r="A174" s="37"/>
      <c r="B174" s="171"/>
      <c r="C174" s="172" t="s">
        <v>207</v>
      </c>
      <c r="D174" s="172" t="s">
        <v>156</v>
      </c>
      <c r="E174" s="173" t="s">
        <v>235</v>
      </c>
      <c r="F174" s="174" t="s">
        <v>236</v>
      </c>
      <c r="G174" s="175" t="s">
        <v>237</v>
      </c>
      <c r="H174" s="176">
        <v>3</v>
      </c>
      <c r="I174" s="177"/>
      <c r="J174" s="178">
        <f>ROUND(I174*H174,0)</f>
        <v>0</v>
      </c>
      <c r="K174" s="174" t="s">
        <v>160</v>
      </c>
      <c r="L174" s="38"/>
      <c r="M174" s="179" t="s">
        <v>1</v>
      </c>
      <c r="N174" s="180" t="s">
        <v>42</v>
      </c>
      <c r="O174" s="76"/>
      <c r="P174" s="181">
        <f>O174*H174</f>
        <v>0</v>
      </c>
      <c r="Q174" s="181">
        <v>0</v>
      </c>
      <c r="R174" s="181">
        <f>Q174*H174</f>
        <v>0</v>
      </c>
      <c r="S174" s="181">
        <v>0.00123</v>
      </c>
      <c r="T174" s="182">
        <f>S174*H174</f>
        <v>0.0036899999999999997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201</v>
      </c>
      <c r="AT174" s="183" t="s">
        <v>156</v>
      </c>
      <c r="AU174" s="183" t="s">
        <v>86</v>
      </c>
      <c r="AY174" s="18" t="s">
        <v>153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</v>
      </c>
      <c r="BK174" s="184">
        <f>ROUND(I174*H174,0)</f>
        <v>0</v>
      </c>
      <c r="BL174" s="18" t="s">
        <v>201</v>
      </c>
      <c r="BM174" s="183" t="s">
        <v>238</v>
      </c>
    </row>
    <row r="175" s="13" customFormat="1">
      <c r="A175" s="13"/>
      <c r="B175" s="185"/>
      <c r="C175" s="13"/>
      <c r="D175" s="186" t="s">
        <v>163</v>
      </c>
      <c r="E175" s="187" t="s">
        <v>1</v>
      </c>
      <c r="F175" s="188" t="s">
        <v>239</v>
      </c>
      <c r="G175" s="13"/>
      <c r="H175" s="189">
        <v>3</v>
      </c>
      <c r="I175" s="190"/>
      <c r="J175" s="13"/>
      <c r="K175" s="13"/>
      <c r="L175" s="185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163</v>
      </c>
      <c r="AU175" s="187" t="s">
        <v>86</v>
      </c>
      <c r="AV175" s="13" t="s">
        <v>86</v>
      </c>
      <c r="AW175" s="13" t="s">
        <v>33</v>
      </c>
      <c r="AX175" s="13" t="s">
        <v>8</v>
      </c>
      <c r="AY175" s="187" t="s">
        <v>153</v>
      </c>
    </row>
    <row r="176" s="2" customFormat="1" ht="16.5" customHeight="1">
      <c r="A176" s="37"/>
      <c r="B176" s="171"/>
      <c r="C176" s="172" t="s">
        <v>240</v>
      </c>
      <c r="D176" s="172" t="s">
        <v>156</v>
      </c>
      <c r="E176" s="173" t="s">
        <v>241</v>
      </c>
      <c r="F176" s="174" t="s">
        <v>242</v>
      </c>
      <c r="G176" s="175" t="s">
        <v>237</v>
      </c>
      <c r="H176" s="176">
        <v>3</v>
      </c>
      <c r="I176" s="177"/>
      <c r="J176" s="178">
        <f>ROUND(I176*H176,0)</f>
        <v>0</v>
      </c>
      <c r="K176" s="174" t="s">
        <v>160</v>
      </c>
      <c r="L176" s="38"/>
      <c r="M176" s="179" t="s">
        <v>1</v>
      </c>
      <c r="N176" s="180" t="s">
        <v>42</v>
      </c>
      <c r="O176" s="76"/>
      <c r="P176" s="181">
        <f>O176*H176</f>
        <v>0</v>
      </c>
      <c r="Q176" s="181">
        <v>0.00071957</v>
      </c>
      <c r="R176" s="181">
        <f>Q176*H176</f>
        <v>0.0021587099999999999</v>
      </c>
      <c r="S176" s="181">
        <v>0</v>
      </c>
      <c r="T176" s="18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201</v>
      </c>
      <c r="AT176" s="183" t="s">
        <v>156</v>
      </c>
      <c r="AU176" s="183" t="s">
        <v>86</v>
      </c>
      <c r="AY176" s="18" t="s">
        <v>153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</v>
      </c>
      <c r="BK176" s="184">
        <f>ROUND(I176*H176,0)</f>
        <v>0</v>
      </c>
      <c r="BL176" s="18" t="s">
        <v>201</v>
      </c>
      <c r="BM176" s="183" t="s">
        <v>243</v>
      </c>
    </row>
    <row r="177" s="13" customFormat="1">
      <c r="A177" s="13"/>
      <c r="B177" s="185"/>
      <c r="C177" s="13"/>
      <c r="D177" s="186" t="s">
        <v>163</v>
      </c>
      <c r="E177" s="187" t="s">
        <v>1</v>
      </c>
      <c r="F177" s="188" t="s">
        <v>244</v>
      </c>
      <c r="G177" s="13"/>
      <c r="H177" s="189">
        <v>3</v>
      </c>
      <c r="I177" s="190"/>
      <c r="J177" s="13"/>
      <c r="K177" s="13"/>
      <c r="L177" s="185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163</v>
      </c>
      <c r="AU177" s="187" t="s">
        <v>86</v>
      </c>
      <c r="AV177" s="13" t="s">
        <v>86</v>
      </c>
      <c r="AW177" s="13" t="s">
        <v>33</v>
      </c>
      <c r="AX177" s="13" t="s">
        <v>8</v>
      </c>
      <c r="AY177" s="187" t="s">
        <v>153</v>
      </c>
    </row>
    <row r="178" s="12" customFormat="1" ht="22.8" customHeight="1">
      <c r="A178" s="12"/>
      <c r="B178" s="158"/>
      <c r="C178" s="12"/>
      <c r="D178" s="159" t="s">
        <v>76</v>
      </c>
      <c r="E178" s="169" t="s">
        <v>245</v>
      </c>
      <c r="F178" s="169" t="s">
        <v>246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SUM(P179:P273)</f>
        <v>0</v>
      </c>
      <c r="Q178" s="164"/>
      <c r="R178" s="165">
        <f>SUM(R179:R273)</f>
        <v>0.20645607430000001</v>
      </c>
      <c r="S178" s="164"/>
      <c r="T178" s="166">
        <f>SUM(T179:T273)</f>
        <v>0.15117000000000003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86</v>
      </c>
      <c r="AT178" s="167" t="s">
        <v>76</v>
      </c>
      <c r="AU178" s="167" t="s">
        <v>8</v>
      </c>
      <c r="AY178" s="159" t="s">
        <v>153</v>
      </c>
      <c r="BK178" s="168">
        <f>SUM(BK179:BK273)</f>
        <v>0</v>
      </c>
    </row>
    <row r="179" s="2" customFormat="1" ht="16.5" customHeight="1">
      <c r="A179" s="37"/>
      <c r="B179" s="171"/>
      <c r="C179" s="172" t="s">
        <v>210</v>
      </c>
      <c r="D179" s="172" t="s">
        <v>156</v>
      </c>
      <c r="E179" s="173" t="s">
        <v>247</v>
      </c>
      <c r="F179" s="174" t="s">
        <v>248</v>
      </c>
      <c r="G179" s="175" t="s">
        <v>249</v>
      </c>
      <c r="H179" s="176">
        <v>3</v>
      </c>
      <c r="I179" s="177"/>
      <c r="J179" s="178">
        <f>ROUND(I179*H179,0)</f>
        <v>0</v>
      </c>
      <c r="K179" s="174" t="s">
        <v>160</v>
      </c>
      <c r="L179" s="38"/>
      <c r="M179" s="179" t="s">
        <v>1</v>
      </c>
      <c r="N179" s="180" t="s">
        <v>42</v>
      </c>
      <c r="O179" s="76"/>
      <c r="P179" s="181">
        <f>O179*H179</f>
        <v>0</v>
      </c>
      <c r="Q179" s="181">
        <v>0</v>
      </c>
      <c r="R179" s="181">
        <f>Q179*H179</f>
        <v>0</v>
      </c>
      <c r="S179" s="181">
        <v>0.01933</v>
      </c>
      <c r="T179" s="182">
        <f>S179*H179</f>
        <v>0.05799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201</v>
      </c>
      <c r="AT179" s="183" t="s">
        <v>156</v>
      </c>
      <c r="AU179" s="183" t="s">
        <v>86</v>
      </c>
      <c r="AY179" s="18" t="s">
        <v>153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</v>
      </c>
      <c r="BK179" s="184">
        <f>ROUND(I179*H179,0)</f>
        <v>0</v>
      </c>
      <c r="BL179" s="18" t="s">
        <v>201</v>
      </c>
      <c r="BM179" s="183" t="s">
        <v>250</v>
      </c>
    </row>
    <row r="180" s="2" customFormat="1" ht="24.15" customHeight="1">
      <c r="A180" s="37"/>
      <c r="B180" s="171"/>
      <c r="C180" s="172" t="s">
        <v>7</v>
      </c>
      <c r="D180" s="172" t="s">
        <v>156</v>
      </c>
      <c r="E180" s="173" t="s">
        <v>251</v>
      </c>
      <c r="F180" s="174" t="s">
        <v>252</v>
      </c>
      <c r="G180" s="175" t="s">
        <v>249</v>
      </c>
      <c r="H180" s="176">
        <v>3</v>
      </c>
      <c r="I180" s="177"/>
      <c r="J180" s="178">
        <f>ROUND(I180*H180,0)</f>
        <v>0</v>
      </c>
      <c r="K180" s="174" t="s">
        <v>160</v>
      </c>
      <c r="L180" s="38"/>
      <c r="M180" s="179" t="s">
        <v>1</v>
      </c>
      <c r="N180" s="180" t="s">
        <v>42</v>
      </c>
      <c r="O180" s="76"/>
      <c r="P180" s="181">
        <f>O180*H180</f>
        <v>0</v>
      </c>
      <c r="Q180" s="181">
        <v>0.016968836300000002</v>
      </c>
      <c r="R180" s="181">
        <f>Q180*H180</f>
        <v>0.050906508900000008</v>
      </c>
      <c r="S180" s="181">
        <v>0</v>
      </c>
      <c r="T180" s="18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3" t="s">
        <v>201</v>
      </c>
      <c r="AT180" s="183" t="s">
        <v>156</v>
      </c>
      <c r="AU180" s="183" t="s">
        <v>86</v>
      </c>
      <c r="AY180" s="18" t="s">
        <v>153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8</v>
      </c>
      <c r="BK180" s="184">
        <f>ROUND(I180*H180,0)</f>
        <v>0</v>
      </c>
      <c r="BL180" s="18" t="s">
        <v>201</v>
      </c>
      <c r="BM180" s="183" t="s">
        <v>253</v>
      </c>
    </row>
    <row r="181" s="13" customFormat="1">
      <c r="A181" s="13"/>
      <c r="B181" s="185"/>
      <c r="C181" s="13"/>
      <c r="D181" s="186" t="s">
        <v>163</v>
      </c>
      <c r="E181" s="187" t="s">
        <v>1</v>
      </c>
      <c r="F181" s="188" t="s">
        <v>861</v>
      </c>
      <c r="G181" s="13"/>
      <c r="H181" s="189">
        <v>1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163</v>
      </c>
      <c r="AU181" s="187" t="s">
        <v>86</v>
      </c>
      <c r="AV181" s="13" t="s">
        <v>86</v>
      </c>
      <c r="AW181" s="13" t="s">
        <v>33</v>
      </c>
      <c r="AX181" s="13" t="s">
        <v>77</v>
      </c>
      <c r="AY181" s="187" t="s">
        <v>153</v>
      </c>
    </row>
    <row r="182" s="13" customFormat="1">
      <c r="A182" s="13"/>
      <c r="B182" s="185"/>
      <c r="C182" s="13"/>
      <c r="D182" s="186" t="s">
        <v>163</v>
      </c>
      <c r="E182" s="187" t="s">
        <v>1</v>
      </c>
      <c r="F182" s="188" t="s">
        <v>862</v>
      </c>
      <c r="G182" s="13"/>
      <c r="H182" s="189">
        <v>1</v>
      </c>
      <c r="I182" s="190"/>
      <c r="J182" s="13"/>
      <c r="K182" s="13"/>
      <c r="L182" s="185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163</v>
      </c>
      <c r="AU182" s="187" t="s">
        <v>86</v>
      </c>
      <c r="AV182" s="13" t="s">
        <v>86</v>
      </c>
      <c r="AW182" s="13" t="s">
        <v>33</v>
      </c>
      <c r="AX182" s="13" t="s">
        <v>77</v>
      </c>
      <c r="AY182" s="187" t="s">
        <v>153</v>
      </c>
    </row>
    <row r="183" s="13" customFormat="1">
      <c r="A183" s="13"/>
      <c r="B183" s="185"/>
      <c r="C183" s="13"/>
      <c r="D183" s="186" t="s">
        <v>163</v>
      </c>
      <c r="E183" s="187" t="s">
        <v>1</v>
      </c>
      <c r="F183" s="188" t="s">
        <v>863</v>
      </c>
      <c r="G183" s="13"/>
      <c r="H183" s="189">
        <v>1</v>
      </c>
      <c r="I183" s="190"/>
      <c r="J183" s="13"/>
      <c r="K183" s="13"/>
      <c r="L183" s="185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163</v>
      </c>
      <c r="AU183" s="187" t="s">
        <v>86</v>
      </c>
      <c r="AV183" s="13" t="s">
        <v>86</v>
      </c>
      <c r="AW183" s="13" t="s">
        <v>33</v>
      </c>
      <c r="AX183" s="13" t="s">
        <v>77</v>
      </c>
      <c r="AY183" s="187" t="s">
        <v>153</v>
      </c>
    </row>
    <row r="184" s="14" customFormat="1">
      <c r="A184" s="14"/>
      <c r="B184" s="194"/>
      <c r="C184" s="14"/>
      <c r="D184" s="186" t="s">
        <v>163</v>
      </c>
      <c r="E184" s="195" t="s">
        <v>1</v>
      </c>
      <c r="F184" s="196" t="s">
        <v>189</v>
      </c>
      <c r="G184" s="14"/>
      <c r="H184" s="197">
        <v>3</v>
      </c>
      <c r="I184" s="198"/>
      <c r="J184" s="14"/>
      <c r="K184" s="14"/>
      <c r="L184" s="194"/>
      <c r="M184" s="199"/>
      <c r="N184" s="200"/>
      <c r="O184" s="200"/>
      <c r="P184" s="200"/>
      <c r="Q184" s="200"/>
      <c r="R184" s="200"/>
      <c r="S184" s="200"/>
      <c r="T184" s="20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5" t="s">
        <v>163</v>
      </c>
      <c r="AU184" s="195" t="s">
        <v>86</v>
      </c>
      <c r="AV184" s="14" t="s">
        <v>154</v>
      </c>
      <c r="AW184" s="14" t="s">
        <v>33</v>
      </c>
      <c r="AX184" s="14" t="s">
        <v>8</v>
      </c>
      <c r="AY184" s="195" t="s">
        <v>153</v>
      </c>
    </row>
    <row r="185" s="2" customFormat="1" ht="24.15" customHeight="1">
      <c r="A185" s="37"/>
      <c r="B185" s="171"/>
      <c r="C185" s="202" t="s">
        <v>214</v>
      </c>
      <c r="D185" s="202" t="s">
        <v>257</v>
      </c>
      <c r="E185" s="203" t="s">
        <v>258</v>
      </c>
      <c r="F185" s="204" t="s">
        <v>259</v>
      </c>
      <c r="G185" s="205" t="s">
        <v>237</v>
      </c>
      <c r="H185" s="206">
        <v>3</v>
      </c>
      <c r="I185" s="207"/>
      <c r="J185" s="208">
        <f>ROUND(I185*H185,0)</f>
        <v>0</v>
      </c>
      <c r="K185" s="204" t="s">
        <v>1</v>
      </c>
      <c r="L185" s="209"/>
      <c r="M185" s="210" t="s">
        <v>1</v>
      </c>
      <c r="N185" s="211" t="s">
        <v>42</v>
      </c>
      <c r="O185" s="76"/>
      <c r="P185" s="181">
        <f>O185*H185</f>
        <v>0</v>
      </c>
      <c r="Q185" s="181">
        <v>0.001</v>
      </c>
      <c r="R185" s="181">
        <f>Q185*H185</f>
        <v>0.0030000000000000001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260</v>
      </c>
      <c r="AT185" s="183" t="s">
        <v>257</v>
      </c>
      <c r="AU185" s="183" t="s">
        <v>86</v>
      </c>
      <c r="AY185" s="18" t="s">
        <v>153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</v>
      </c>
      <c r="BK185" s="184">
        <f>ROUND(I185*H185,0)</f>
        <v>0</v>
      </c>
      <c r="BL185" s="18" t="s">
        <v>201</v>
      </c>
      <c r="BM185" s="183" t="s">
        <v>261</v>
      </c>
    </row>
    <row r="186" s="2" customFormat="1" ht="24.15" customHeight="1">
      <c r="A186" s="37"/>
      <c r="B186" s="171"/>
      <c r="C186" s="172" t="s">
        <v>262</v>
      </c>
      <c r="D186" s="172" t="s">
        <v>156</v>
      </c>
      <c r="E186" s="173" t="s">
        <v>263</v>
      </c>
      <c r="F186" s="174" t="s">
        <v>264</v>
      </c>
      <c r="G186" s="175" t="s">
        <v>249</v>
      </c>
      <c r="H186" s="176">
        <v>1</v>
      </c>
      <c r="I186" s="177"/>
      <c r="J186" s="178">
        <f>ROUND(I186*H186,0)</f>
        <v>0</v>
      </c>
      <c r="K186" s="174" t="s">
        <v>160</v>
      </c>
      <c r="L186" s="38"/>
      <c r="M186" s="179" t="s">
        <v>1</v>
      </c>
      <c r="N186" s="180" t="s">
        <v>42</v>
      </c>
      <c r="O186" s="76"/>
      <c r="P186" s="181">
        <f>O186*H186</f>
        <v>0</v>
      </c>
      <c r="Q186" s="181">
        <v>0.018079313199999999</v>
      </c>
      <c r="R186" s="181">
        <f>Q186*H186</f>
        <v>0.018079313199999999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201</v>
      </c>
      <c r="AT186" s="183" t="s">
        <v>156</v>
      </c>
      <c r="AU186" s="183" t="s">
        <v>86</v>
      </c>
      <c r="AY186" s="18" t="s">
        <v>153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</v>
      </c>
      <c r="BK186" s="184">
        <f>ROUND(I186*H186,0)</f>
        <v>0</v>
      </c>
      <c r="BL186" s="18" t="s">
        <v>201</v>
      </c>
      <c r="BM186" s="183" t="s">
        <v>265</v>
      </c>
    </row>
    <row r="187" s="13" customFormat="1">
      <c r="A187" s="13"/>
      <c r="B187" s="185"/>
      <c r="C187" s="13"/>
      <c r="D187" s="186" t="s">
        <v>163</v>
      </c>
      <c r="E187" s="187" t="s">
        <v>1</v>
      </c>
      <c r="F187" s="188" t="s">
        <v>864</v>
      </c>
      <c r="G187" s="13"/>
      <c r="H187" s="189">
        <v>1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163</v>
      </c>
      <c r="AU187" s="187" t="s">
        <v>86</v>
      </c>
      <c r="AV187" s="13" t="s">
        <v>86</v>
      </c>
      <c r="AW187" s="13" t="s">
        <v>33</v>
      </c>
      <c r="AX187" s="13" t="s">
        <v>77</v>
      </c>
      <c r="AY187" s="187" t="s">
        <v>153</v>
      </c>
    </row>
    <row r="188" s="14" customFormat="1">
      <c r="A188" s="14"/>
      <c r="B188" s="194"/>
      <c r="C188" s="14"/>
      <c r="D188" s="186" t="s">
        <v>163</v>
      </c>
      <c r="E188" s="195" t="s">
        <v>1</v>
      </c>
      <c r="F188" s="196" t="s">
        <v>189</v>
      </c>
      <c r="G188" s="14"/>
      <c r="H188" s="197">
        <v>1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163</v>
      </c>
      <c r="AU188" s="195" t="s">
        <v>86</v>
      </c>
      <c r="AV188" s="14" t="s">
        <v>154</v>
      </c>
      <c r="AW188" s="14" t="s">
        <v>33</v>
      </c>
      <c r="AX188" s="14" t="s">
        <v>8</v>
      </c>
      <c r="AY188" s="195" t="s">
        <v>153</v>
      </c>
    </row>
    <row r="189" s="2" customFormat="1" ht="24.15" customHeight="1">
      <c r="A189" s="37"/>
      <c r="B189" s="171"/>
      <c r="C189" s="172" t="s">
        <v>217</v>
      </c>
      <c r="D189" s="172" t="s">
        <v>156</v>
      </c>
      <c r="E189" s="173" t="s">
        <v>267</v>
      </c>
      <c r="F189" s="174" t="s">
        <v>268</v>
      </c>
      <c r="G189" s="175" t="s">
        <v>249</v>
      </c>
      <c r="H189" s="176">
        <v>1</v>
      </c>
      <c r="I189" s="177"/>
      <c r="J189" s="178">
        <f>ROUND(I189*H189,0)</f>
        <v>0</v>
      </c>
      <c r="K189" s="174" t="s">
        <v>160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</v>
      </c>
      <c r="R189" s="181">
        <f>Q189*H189</f>
        <v>0</v>
      </c>
      <c r="S189" s="181">
        <v>0.0172</v>
      </c>
      <c r="T189" s="182">
        <f>S189*H189</f>
        <v>0.0172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201</v>
      </c>
      <c r="AT189" s="183" t="s">
        <v>156</v>
      </c>
      <c r="AU189" s="183" t="s">
        <v>86</v>
      </c>
      <c r="AY189" s="18" t="s">
        <v>153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201</v>
      </c>
      <c r="BM189" s="183" t="s">
        <v>269</v>
      </c>
    </row>
    <row r="190" s="2" customFormat="1" ht="16.5" customHeight="1">
      <c r="A190" s="37"/>
      <c r="B190" s="171"/>
      <c r="C190" s="172" t="s">
        <v>270</v>
      </c>
      <c r="D190" s="172" t="s">
        <v>156</v>
      </c>
      <c r="E190" s="173" t="s">
        <v>271</v>
      </c>
      <c r="F190" s="174" t="s">
        <v>272</v>
      </c>
      <c r="G190" s="175" t="s">
        <v>249</v>
      </c>
      <c r="H190" s="176">
        <v>3</v>
      </c>
      <c r="I190" s="177"/>
      <c r="J190" s="178">
        <f>ROUND(I190*H190,0)</f>
        <v>0</v>
      </c>
      <c r="K190" s="174" t="s">
        <v>160</v>
      </c>
      <c r="L190" s="38"/>
      <c r="M190" s="179" t="s">
        <v>1</v>
      </c>
      <c r="N190" s="180" t="s">
        <v>42</v>
      </c>
      <c r="O190" s="76"/>
      <c r="P190" s="181">
        <f>O190*H190</f>
        <v>0</v>
      </c>
      <c r="Q190" s="181">
        <v>0</v>
      </c>
      <c r="R190" s="181">
        <f>Q190*H190</f>
        <v>0</v>
      </c>
      <c r="S190" s="181">
        <v>0.019460000000000002</v>
      </c>
      <c r="T190" s="182">
        <f>S190*H190</f>
        <v>0.058380000000000001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3" t="s">
        <v>201</v>
      </c>
      <c r="AT190" s="183" t="s">
        <v>156</v>
      </c>
      <c r="AU190" s="183" t="s">
        <v>86</v>
      </c>
      <c r="AY190" s="18" t="s">
        <v>153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8</v>
      </c>
      <c r="BK190" s="184">
        <f>ROUND(I190*H190,0)</f>
        <v>0</v>
      </c>
      <c r="BL190" s="18" t="s">
        <v>201</v>
      </c>
      <c r="BM190" s="183" t="s">
        <v>273</v>
      </c>
    </row>
    <row r="191" s="2" customFormat="1" ht="24.15" customHeight="1">
      <c r="A191" s="37"/>
      <c r="B191" s="171"/>
      <c r="C191" s="172" t="s">
        <v>221</v>
      </c>
      <c r="D191" s="172" t="s">
        <v>156</v>
      </c>
      <c r="E191" s="173" t="s">
        <v>865</v>
      </c>
      <c r="F191" s="174" t="s">
        <v>866</v>
      </c>
      <c r="G191" s="175" t="s">
        <v>249</v>
      </c>
      <c r="H191" s="176">
        <v>1</v>
      </c>
      <c r="I191" s="177"/>
      <c r="J191" s="178">
        <f>ROUND(I191*H191,0)</f>
        <v>0</v>
      </c>
      <c r="K191" s="174" t="s">
        <v>160</v>
      </c>
      <c r="L191" s="38"/>
      <c r="M191" s="179" t="s">
        <v>1</v>
      </c>
      <c r="N191" s="180" t="s">
        <v>42</v>
      </c>
      <c r="O191" s="76"/>
      <c r="P191" s="181">
        <f>O191*H191</f>
        <v>0</v>
      </c>
      <c r="Q191" s="181">
        <v>0.0160685897</v>
      </c>
      <c r="R191" s="181">
        <f>Q191*H191</f>
        <v>0.0160685897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201</v>
      </c>
      <c r="AT191" s="183" t="s">
        <v>156</v>
      </c>
      <c r="AU191" s="183" t="s">
        <v>86</v>
      </c>
      <c r="AY191" s="18" t="s">
        <v>153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</v>
      </c>
      <c r="BK191" s="184">
        <f>ROUND(I191*H191,0)</f>
        <v>0</v>
      </c>
      <c r="BL191" s="18" t="s">
        <v>201</v>
      </c>
      <c r="BM191" s="183" t="s">
        <v>867</v>
      </c>
    </row>
    <row r="192" s="13" customFormat="1">
      <c r="A192" s="13"/>
      <c r="B192" s="185"/>
      <c r="C192" s="13"/>
      <c r="D192" s="186" t="s">
        <v>163</v>
      </c>
      <c r="E192" s="187" t="s">
        <v>1</v>
      </c>
      <c r="F192" s="188" t="s">
        <v>868</v>
      </c>
      <c r="G192" s="13"/>
      <c r="H192" s="189">
        <v>1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163</v>
      </c>
      <c r="AU192" s="187" t="s">
        <v>86</v>
      </c>
      <c r="AV192" s="13" t="s">
        <v>86</v>
      </c>
      <c r="AW192" s="13" t="s">
        <v>33</v>
      </c>
      <c r="AX192" s="13" t="s">
        <v>8</v>
      </c>
      <c r="AY192" s="187" t="s">
        <v>153</v>
      </c>
    </row>
    <row r="193" s="2" customFormat="1" ht="24.15" customHeight="1">
      <c r="A193" s="37"/>
      <c r="B193" s="171"/>
      <c r="C193" s="172" t="s">
        <v>278</v>
      </c>
      <c r="D193" s="172" t="s">
        <v>156</v>
      </c>
      <c r="E193" s="173" t="s">
        <v>274</v>
      </c>
      <c r="F193" s="174" t="s">
        <v>275</v>
      </c>
      <c r="G193" s="175" t="s">
        <v>249</v>
      </c>
      <c r="H193" s="176">
        <v>1</v>
      </c>
      <c r="I193" s="177"/>
      <c r="J193" s="178">
        <f>ROUND(I193*H193,0)</f>
        <v>0</v>
      </c>
      <c r="K193" s="174" t="s">
        <v>160</v>
      </c>
      <c r="L193" s="38"/>
      <c r="M193" s="179" t="s">
        <v>1</v>
      </c>
      <c r="N193" s="180" t="s">
        <v>42</v>
      </c>
      <c r="O193" s="76"/>
      <c r="P193" s="181">
        <f>O193*H193</f>
        <v>0</v>
      </c>
      <c r="Q193" s="181">
        <v>0.019209276500000001</v>
      </c>
      <c r="R193" s="181">
        <f>Q193*H193</f>
        <v>0.019209276500000001</v>
      </c>
      <c r="S193" s="181">
        <v>0</v>
      </c>
      <c r="T193" s="18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3" t="s">
        <v>201</v>
      </c>
      <c r="AT193" s="183" t="s">
        <v>156</v>
      </c>
      <c r="AU193" s="183" t="s">
        <v>86</v>
      </c>
      <c r="AY193" s="18" t="s">
        <v>153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8" t="s">
        <v>8</v>
      </c>
      <c r="BK193" s="184">
        <f>ROUND(I193*H193,0)</f>
        <v>0</v>
      </c>
      <c r="BL193" s="18" t="s">
        <v>201</v>
      </c>
      <c r="BM193" s="183" t="s">
        <v>276</v>
      </c>
    </row>
    <row r="194" s="13" customFormat="1">
      <c r="A194" s="13"/>
      <c r="B194" s="185"/>
      <c r="C194" s="13"/>
      <c r="D194" s="186" t="s">
        <v>163</v>
      </c>
      <c r="E194" s="187" t="s">
        <v>1</v>
      </c>
      <c r="F194" s="188" t="s">
        <v>869</v>
      </c>
      <c r="G194" s="13"/>
      <c r="H194" s="189">
        <v>1</v>
      </c>
      <c r="I194" s="190"/>
      <c r="J194" s="13"/>
      <c r="K194" s="13"/>
      <c r="L194" s="185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163</v>
      </c>
      <c r="AU194" s="187" t="s">
        <v>86</v>
      </c>
      <c r="AV194" s="13" t="s">
        <v>86</v>
      </c>
      <c r="AW194" s="13" t="s">
        <v>33</v>
      </c>
      <c r="AX194" s="13" t="s">
        <v>77</v>
      </c>
      <c r="AY194" s="187" t="s">
        <v>153</v>
      </c>
    </row>
    <row r="195" s="14" customFormat="1">
      <c r="A195" s="14"/>
      <c r="B195" s="194"/>
      <c r="C195" s="14"/>
      <c r="D195" s="186" t="s">
        <v>163</v>
      </c>
      <c r="E195" s="195" t="s">
        <v>1</v>
      </c>
      <c r="F195" s="196" t="s">
        <v>189</v>
      </c>
      <c r="G195" s="14"/>
      <c r="H195" s="197">
        <v>1</v>
      </c>
      <c r="I195" s="198"/>
      <c r="J195" s="14"/>
      <c r="K195" s="14"/>
      <c r="L195" s="194"/>
      <c r="M195" s="199"/>
      <c r="N195" s="200"/>
      <c r="O195" s="200"/>
      <c r="P195" s="200"/>
      <c r="Q195" s="200"/>
      <c r="R195" s="200"/>
      <c r="S195" s="200"/>
      <c r="T195" s="20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5" t="s">
        <v>163</v>
      </c>
      <c r="AU195" s="195" t="s">
        <v>86</v>
      </c>
      <c r="AV195" s="14" t="s">
        <v>154</v>
      </c>
      <c r="AW195" s="14" t="s">
        <v>33</v>
      </c>
      <c r="AX195" s="14" t="s">
        <v>8</v>
      </c>
      <c r="AY195" s="195" t="s">
        <v>153</v>
      </c>
    </row>
    <row r="196" s="2" customFormat="1" ht="24.15" customHeight="1">
      <c r="A196" s="37"/>
      <c r="B196" s="171"/>
      <c r="C196" s="172" t="s">
        <v>226</v>
      </c>
      <c r="D196" s="172" t="s">
        <v>156</v>
      </c>
      <c r="E196" s="173" t="s">
        <v>279</v>
      </c>
      <c r="F196" s="174" t="s">
        <v>280</v>
      </c>
      <c r="G196" s="175" t="s">
        <v>249</v>
      </c>
      <c r="H196" s="176">
        <v>1</v>
      </c>
      <c r="I196" s="177"/>
      <c r="J196" s="178">
        <f>ROUND(I196*H196,0)</f>
        <v>0</v>
      </c>
      <c r="K196" s="174" t="s">
        <v>1</v>
      </c>
      <c r="L196" s="38"/>
      <c r="M196" s="179" t="s">
        <v>1</v>
      </c>
      <c r="N196" s="180" t="s">
        <v>42</v>
      </c>
      <c r="O196" s="76"/>
      <c r="P196" s="181">
        <f>O196*H196</f>
        <v>0</v>
      </c>
      <c r="Q196" s="181">
        <v>0.051728589700000001</v>
      </c>
      <c r="R196" s="181">
        <f>Q196*H196</f>
        <v>0.051728589700000001</v>
      </c>
      <c r="S196" s="181">
        <v>0</v>
      </c>
      <c r="T196" s="18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3" t="s">
        <v>201</v>
      </c>
      <c r="AT196" s="183" t="s">
        <v>156</v>
      </c>
      <c r="AU196" s="183" t="s">
        <v>86</v>
      </c>
      <c r="AY196" s="18" t="s">
        <v>153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8" t="s">
        <v>8</v>
      </c>
      <c r="BK196" s="184">
        <f>ROUND(I196*H196,0)</f>
        <v>0</v>
      </c>
      <c r="BL196" s="18" t="s">
        <v>201</v>
      </c>
      <c r="BM196" s="183" t="s">
        <v>281</v>
      </c>
    </row>
    <row r="197" s="13" customFormat="1">
      <c r="A197" s="13"/>
      <c r="B197" s="185"/>
      <c r="C197" s="13"/>
      <c r="D197" s="186" t="s">
        <v>163</v>
      </c>
      <c r="E197" s="187" t="s">
        <v>1</v>
      </c>
      <c r="F197" s="188" t="s">
        <v>870</v>
      </c>
      <c r="G197" s="13"/>
      <c r="H197" s="189">
        <v>1</v>
      </c>
      <c r="I197" s="190"/>
      <c r="J197" s="13"/>
      <c r="K197" s="13"/>
      <c r="L197" s="185"/>
      <c r="M197" s="191"/>
      <c r="N197" s="192"/>
      <c r="O197" s="192"/>
      <c r="P197" s="192"/>
      <c r="Q197" s="192"/>
      <c r="R197" s="192"/>
      <c r="S197" s="192"/>
      <c r="T197" s="19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163</v>
      </c>
      <c r="AU197" s="187" t="s">
        <v>86</v>
      </c>
      <c r="AV197" s="13" t="s">
        <v>86</v>
      </c>
      <c r="AW197" s="13" t="s">
        <v>33</v>
      </c>
      <c r="AX197" s="13" t="s">
        <v>77</v>
      </c>
      <c r="AY197" s="187" t="s">
        <v>153</v>
      </c>
    </row>
    <row r="198" s="14" customFormat="1">
      <c r="A198" s="14"/>
      <c r="B198" s="194"/>
      <c r="C198" s="14"/>
      <c r="D198" s="186" t="s">
        <v>163</v>
      </c>
      <c r="E198" s="195" t="s">
        <v>1</v>
      </c>
      <c r="F198" s="196" t="s">
        <v>189</v>
      </c>
      <c r="G198" s="14"/>
      <c r="H198" s="197">
        <v>1</v>
      </c>
      <c r="I198" s="198"/>
      <c r="J198" s="14"/>
      <c r="K198" s="14"/>
      <c r="L198" s="194"/>
      <c r="M198" s="199"/>
      <c r="N198" s="200"/>
      <c r="O198" s="200"/>
      <c r="P198" s="200"/>
      <c r="Q198" s="200"/>
      <c r="R198" s="200"/>
      <c r="S198" s="200"/>
      <c r="T198" s="20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5" t="s">
        <v>163</v>
      </c>
      <c r="AU198" s="195" t="s">
        <v>86</v>
      </c>
      <c r="AV198" s="14" t="s">
        <v>154</v>
      </c>
      <c r="AW198" s="14" t="s">
        <v>33</v>
      </c>
      <c r="AX198" s="14" t="s">
        <v>8</v>
      </c>
      <c r="AY198" s="195" t="s">
        <v>153</v>
      </c>
    </row>
    <row r="199" s="2" customFormat="1" ht="16.5" customHeight="1">
      <c r="A199" s="37"/>
      <c r="B199" s="171"/>
      <c r="C199" s="172" t="s">
        <v>289</v>
      </c>
      <c r="D199" s="172" t="s">
        <v>156</v>
      </c>
      <c r="E199" s="173" t="s">
        <v>871</v>
      </c>
      <c r="F199" s="174" t="s">
        <v>872</v>
      </c>
      <c r="G199" s="175" t="s">
        <v>249</v>
      </c>
      <c r="H199" s="176">
        <v>1</v>
      </c>
      <c r="I199" s="177"/>
      <c r="J199" s="178">
        <f>ROUND(I199*H199,0)</f>
        <v>0</v>
      </c>
      <c r="K199" s="174" t="s">
        <v>160</v>
      </c>
      <c r="L199" s="38"/>
      <c r="M199" s="179" t="s">
        <v>1</v>
      </c>
      <c r="N199" s="180" t="s">
        <v>42</v>
      </c>
      <c r="O199" s="76"/>
      <c r="P199" s="181">
        <f>O199*H199</f>
        <v>0</v>
      </c>
      <c r="Q199" s="181">
        <v>0</v>
      </c>
      <c r="R199" s="181">
        <f>Q199*H199</f>
        <v>0</v>
      </c>
      <c r="S199" s="181">
        <v>0.017600000000000001</v>
      </c>
      <c r="T199" s="182">
        <f>S199*H199</f>
        <v>0.017600000000000001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3" t="s">
        <v>201</v>
      </c>
      <c r="AT199" s="183" t="s">
        <v>156</v>
      </c>
      <c r="AU199" s="183" t="s">
        <v>86</v>
      </c>
      <c r="AY199" s="18" t="s">
        <v>153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8" t="s">
        <v>8</v>
      </c>
      <c r="BK199" s="184">
        <f>ROUND(I199*H199,0)</f>
        <v>0</v>
      </c>
      <c r="BL199" s="18" t="s">
        <v>201</v>
      </c>
      <c r="BM199" s="183" t="s">
        <v>873</v>
      </c>
    </row>
    <row r="200" s="2" customFormat="1" ht="24.15" customHeight="1">
      <c r="A200" s="37"/>
      <c r="B200" s="171"/>
      <c r="C200" s="172" t="s">
        <v>230</v>
      </c>
      <c r="D200" s="172" t="s">
        <v>156</v>
      </c>
      <c r="E200" s="173" t="s">
        <v>874</v>
      </c>
      <c r="F200" s="174" t="s">
        <v>875</v>
      </c>
      <c r="G200" s="175" t="s">
        <v>249</v>
      </c>
      <c r="H200" s="176">
        <v>1</v>
      </c>
      <c r="I200" s="177"/>
      <c r="J200" s="178">
        <f>ROUND(I200*H200,0)</f>
        <v>0</v>
      </c>
      <c r="K200" s="174" t="s">
        <v>160</v>
      </c>
      <c r="L200" s="38"/>
      <c r="M200" s="179" t="s">
        <v>1</v>
      </c>
      <c r="N200" s="180" t="s">
        <v>42</v>
      </c>
      <c r="O200" s="76"/>
      <c r="P200" s="181">
        <f>O200*H200</f>
        <v>0</v>
      </c>
      <c r="Q200" s="181">
        <v>0.016888836300000001</v>
      </c>
      <c r="R200" s="181">
        <f>Q200*H200</f>
        <v>0.016888836300000001</v>
      </c>
      <c r="S200" s="181">
        <v>0</v>
      </c>
      <c r="T200" s="18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3" t="s">
        <v>201</v>
      </c>
      <c r="AT200" s="183" t="s">
        <v>156</v>
      </c>
      <c r="AU200" s="183" t="s">
        <v>86</v>
      </c>
      <c r="AY200" s="18" t="s">
        <v>153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8" t="s">
        <v>8</v>
      </c>
      <c r="BK200" s="184">
        <f>ROUND(I200*H200,0)</f>
        <v>0</v>
      </c>
      <c r="BL200" s="18" t="s">
        <v>201</v>
      </c>
      <c r="BM200" s="183" t="s">
        <v>876</v>
      </c>
    </row>
    <row r="201" s="13" customFormat="1">
      <c r="A201" s="13"/>
      <c r="B201" s="185"/>
      <c r="C201" s="13"/>
      <c r="D201" s="186" t="s">
        <v>163</v>
      </c>
      <c r="E201" s="187" t="s">
        <v>1</v>
      </c>
      <c r="F201" s="188" t="s">
        <v>877</v>
      </c>
      <c r="G201" s="13"/>
      <c r="H201" s="189">
        <v>1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163</v>
      </c>
      <c r="AU201" s="187" t="s">
        <v>86</v>
      </c>
      <c r="AV201" s="13" t="s">
        <v>86</v>
      </c>
      <c r="AW201" s="13" t="s">
        <v>33</v>
      </c>
      <c r="AX201" s="13" t="s">
        <v>8</v>
      </c>
      <c r="AY201" s="187" t="s">
        <v>153</v>
      </c>
    </row>
    <row r="202" s="2" customFormat="1" ht="24.15" customHeight="1">
      <c r="A202" s="37"/>
      <c r="B202" s="171"/>
      <c r="C202" s="172" t="s">
        <v>298</v>
      </c>
      <c r="D202" s="172" t="s">
        <v>156</v>
      </c>
      <c r="E202" s="173" t="s">
        <v>284</v>
      </c>
      <c r="F202" s="174" t="s">
        <v>285</v>
      </c>
      <c r="G202" s="175" t="s">
        <v>249</v>
      </c>
      <c r="H202" s="176">
        <v>2</v>
      </c>
      <c r="I202" s="177"/>
      <c r="J202" s="178">
        <f>ROUND(I202*H202,0)</f>
        <v>0</v>
      </c>
      <c r="K202" s="174" t="s">
        <v>1</v>
      </c>
      <c r="L202" s="38"/>
      <c r="M202" s="179" t="s">
        <v>1</v>
      </c>
      <c r="N202" s="180" t="s">
        <v>42</v>
      </c>
      <c r="O202" s="76"/>
      <c r="P202" s="181">
        <f>O202*H202</f>
        <v>0</v>
      </c>
      <c r="Q202" s="181">
        <v>0.00051820000000000002</v>
      </c>
      <c r="R202" s="181">
        <f>Q202*H202</f>
        <v>0.0010364</v>
      </c>
      <c r="S202" s="181">
        <v>0</v>
      </c>
      <c r="T202" s="18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3" t="s">
        <v>201</v>
      </c>
      <c r="AT202" s="183" t="s">
        <v>156</v>
      </c>
      <c r="AU202" s="183" t="s">
        <v>86</v>
      </c>
      <c r="AY202" s="18" t="s">
        <v>153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8" t="s">
        <v>8</v>
      </c>
      <c r="BK202" s="184">
        <f>ROUND(I202*H202,0)</f>
        <v>0</v>
      </c>
      <c r="BL202" s="18" t="s">
        <v>201</v>
      </c>
      <c r="BM202" s="183" t="s">
        <v>286</v>
      </c>
    </row>
    <row r="203" s="13" customFormat="1">
      <c r="A203" s="13"/>
      <c r="B203" s="185"/>
      <c r="C203" s="13"/>
      <c r="D203" s="186" t="s">
        <v>163</v>
      </c>
      <c r="E203" s="187" t="s">
        <v>1</v>
      </c>
      <c r="F203" s="188" t="s">
        <v>878</v>
      </c>
      <c r="G203" s="13"/>
      <c r="H203" s="189">
        <v>1</v>
      </c>
      <c r="I203" s="190"/>
      <c r="J203" s="13"/>
      <c r="K203" s="13"/>
      <c r="L203" s="185"/>
      <c r="M203" s="191"/>
      <c r="N203" s="192"/>
      <c r="O203" s="192"/>
      <c r="P203" s="192"/>
      <c r="Q203" s="192"/>
      <c r="R203" s="192"/>
      <c r="S203" s="192"/>
      <c r="T203" s="19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163</v>
      </c>
      <c r="AU203" s="187" t="s">
        <v>86</v>
      </c>
      <c r="AV203" s="13" t="s">
        <v>86</v>
      </c>
      <c r="AW203" s="13" t="s">
        <v>33</v>
      </c>
      <c r="AX203" s="13" t="s">
        <v>77</v>
      </c>
      <c r="AY203" s="187" t="s">
        <v>153</v>
      </c>
    </row>
    <row r="204" s="13" customFormat="1">
      <c r="A204" s="13"/>
      <c r="B204" s="185"/>
      <c r="C204" s="13"/>
      <c r="D204" s="186" t="s">
        <v>163</v>
      </c>
      <c r="E204" s="187" t="s">
        <v>1</v>
      </c>
      <c r="F204" s="188" t="s">
        <v>879</v>
      </c>
      <c r="G204" s="13"/>
      <c r="H204" s="189">
        <v>1</v>
      </c>
      <c r="I204" s="190"/>
      <c r="J204" s="13"/>
      <c r="K204" s="13"/>
      <c r="L204" s="185"/>
      <c r="M204" s="191"/>
      <c r="N204" s="192"/>
      <c r="O204" s="192"/>
      <c r="P204" s="192"/>
      <c r="Q204" s="192"/>
      <c r="R204" s="192"/>
      <c r="S204" s="192"/>
      <c r="T204" s="19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7" t="s">
        <v>163</v>
      </c>
      <c r="AU204" s="187" t="s">
        <v>86</v>
      </c>
      <c r="AV204" s="13" t="s">
        <v>86</v>
      </c>
      <c r="AW204" s="13" t="s">
        <v>33</v>
      </c>
      <c r="AX204" s="13" t="s">
        <v>77</v>
      </c>
      <c r="AY204" s="187" t="s">
        <v>153</v>
      </c>
    </row>
    <row r="205" s="14" customFormat="1">
      <c r="A205" s="14"/>
      <c r="B205" s="194"/>
      <c r="C205" s="14"/>
      <c r="D205" s="186" t="s">
        <v>163</v>
      </c>
      <c r="E205" s="195" t="s">
        <v>1</v>
      </c>
      <c r="F205" s="196" t="s">
        <v>189</v>
      </c>
      <c r="G205" s="14"/>
      <c r="H205" s="197">
        <v>2</v>
      </c>
      <c r="I205" s="198"/>
      <c r="J205" s="14"/>
      <c r="K205" s="14"/>
      <c r="L205" s="194"/>
      <c r="M205" s="199"/>
      <c r="N205" s="200"/>
      <c r="O205" s="200"/>
      <c r="P205" s="200"/>
      <c r="Q205" s="200"/>
      <c r="R205" s="200"/>
      <c r="S205" s="200"/>
      <c r="T205" s="20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5" t="s">
        <v>163</v>
      </c>
      <c r="AU205" s="195" t="s">
        <v>86</v>
      </c>
      <c r="AV205" s="14" t="s">
        <v>154</v>
      </c>
      <c r="AW205" s="14" t="s">
        <v>33</v>
      </c>
      <c r="AX205" s="14" t="s">
        <v>8</v>
      </c>
      <c r="AY205" s="195" t="s">
        <v>153</v>
      </c>
    </row>
    <row r="206" s="2" customFormat="1" ht="24.15" customHeight="1">
      <c r="A206" s="37"/>
      <c r="B206" s="171"/>
      <c r="C206" s="172" t="s">
        <v>260</v>
      </c>
      <c r="D206" s="172" t="s">
        <v>156</v>
      </c>
      <c r="E206" s="173" t="s">
        <v>290</v>
      </c>
      <c r="F206" s="174" t="s">
        <v>291</v>
      </c>
      <c r="G206" s="175" t="s">
        <v>249</v>
      </c>
      <c r="H206" s="176">
        <v>1</v>
      </c>
      <c r="I206" s="177"/>
      <c r="J206" s="178">
        <f>ROUND(I206*H206,0)</f>
        <v>0</v>
      </c>
      <c r="K206" s="174" t="s">
        <v>1</v>
      </c>
      <c r="L206" s="38"/>
      <c r="M206" s="179" t="s">
        <v>1</v>
      </c>
      <c r="N206" s="180" t="s">
        <v>42</v>
      </c>
      <c r="O206" s="76"/>
      <c r="P206" s="181">
        <f>O206*H206</f>
        <v>0</v>
      </c>
      <c r="Q206" s="181">
        <v>0.00051820000000000002</v>
      </c>
      <c r="R206" s="181">
        <f>Q206*H206</f>
        <v>0.00051820000000000002</v>
      </c>
      <c r="S206" s="181">
        <v>0</v>
      </c>
      <c r="T206" s="18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3" t="s">
        <v>201</v>
      </c>
      <c r="AT206" s="183" t="s">
        <v>156</v>
      </c>
      <c r="AU206" s="183" t="s">
        <v>86</v>
      </c>
      <c r="AY206" s="18" t="s">
        <v>153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8" t="s">
        <v>8</v>
      </c>
      <c r="BK206" s="184">
        <f>ROUND(I206*H206,0)</f>
        <v>0</v>
      </c>
      <c r="BL206" s="18" t="s">
        <v>201</v>
      </c>
      <c r="BM206" s="183" t="s">
        <v>292</v>
      </c>
    </row>
    <row r="207" s="13" customFormat="1">
      <c r="A207" s="13"/>
      <c r="B207" s="185"/>
      <c r="C207" s="13"/>
      <c r="D207" s="186" t="s">
        <v>163</v>
      </c>
      <c r="E207" s="187" t="s">
        <v>1</v>
      </c>
      <c r="F207" s="188" t="s">
        <v>880</v>
      </c>
      <c r="G207" s="13"/>
      <c r="H207" s="189">
        <v>1</v>
      </c>
      <c r="I207" s="190"/>
      <c r="J207" s="13"/>
      <c r="K207" s="13"/>
      <c r="L207" s="185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163</v>
      </c>
      <c r="AU207" s="187" t="s">
        <v>86</v>
      </c>
      <c r="AV207" s="13" t="s">
        <v>86</v>
      </c>
      <c r="AW207" s="13" t="s">
        <v>33</v>
      </c>
      <c r="AX207" s="13" t="s">
        <v>77</v>
      </c>
      <c r="AY207" s="187" t="s">
        <v>153</v>
      </c>
    </row>
    <row r="208" s="14" customFormat="1">
      <c r="A208" s="14"/>
      <c r="B208" s="194"/>
      <c r="C208" s="14"/>
      <c r="D208" s="186" t="s">
        <v>163</v>
      </c>
      <c r="E208" s="195" t="s">
        <v>1</v>
      </c>
      <c r="F208" s="196" t="s">
        <v>189</v>
      </c>
      <c r="G208" s="14"/>
      <c r="H208" s="197">
        <v>1</v>
      </c>
      <c r="I208" s="198"/>
      <c r="J208" s="14"/>
      <c r="K208" s="14"/>
      <c r="L208" s="194"/>
      <c r="M208" s="199"/>
      <c r="N208" s="200"/>
      <c r="O208" s="200"/>
      <c r="P208" s="200"/>
      <c r="Q208" s="200"/>
      <c r="R208" s="200"/>
      <c r="S208" s="200"/>
      <c r="T208" s="20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5" t="s">
        <v>163</v>
      </c>
      <c r="AU208" s="195" t="s">
        <v>86</v>
      </c>
      <c r="AV208" s="14" t="s">
        <v>154</v>
      </c>
      <c r="AW208" s="14" t="s">
        <v>33</v>
      </c>
      <c r="AX208" s="14" t="s">
        <v>8</v>
      </c>
      <c r="AY208" s="195" t="s">
        <v>153</v>
      </c>
    </row>
    <row r="209" s="2" customFormat="1" ht="24.15" customHeight="1">
      <c r="A209" s="37"/>
      <c r="B209" s="171"/>
      <c r="C209" s="172" t="s">
        <v>306</v>
      </c>
      <c r="D209" s="172" t="s">
        <v>156</v>
      </c>
      <c r="E209" s="173" t="s">
        <v>294</v>
      </c>
      <c r="F209" s="174" t="s">
        <v>295</v>
      </c>
      <c r="G209" s="175" t="s">
        <v>249</v>
      </c>
      <c r="H209" s="176">
        <v>3</v>
      </c>
      <c r="I209" s="177"/>
      <c r="J209" s="178">
        <f>ROUND(I209*H209,0)</f>
        <v>0</v>
      </c>
      <c r="K209" s="174" t="s">
        <v>1</v>
      </c>
      <c r="L209" s="38"/>
      <c r="M209" s="179" t="s">
        <v>1</v>
      </c>
      <c r="N209" s="180" t="s">
        <v>42</v>
      </c>
      <c r="O209" s="76"/>
      <c r="P209" s="181">
        <f>O209*H209</f>
        <v>0</v>
      </c>
      <c r="Q209" s="181">
        <v>0.00051820000000000002</v>
      </c>
      <c r="R209" s="181">
        <f>Q209*H209</f>
        <v>0.0015546000000000002</v>
      </c>
      <c r="S209" s="181">
        <v>0</v>
      </c>
      <c r="T209" s="18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3" t="s">
        <v>201</v>
      </c>
      <c r="AT209" s="183" t="s">
        <v>156</v>
      </c>
      <c r="AU209" s="183" t="s">
        <v>86</v>
      </c>
      <c r="AY209" s="18" t="s">
        <v>153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8" t="s">
        <v>8</v>
      </c>
      <c r="BK209" s="184">
        <f>ROUND(I209*H209,0)</f>
        <v>0</v>
      </c>
      <c r="BL209" s="18" t="s">
        <v>201</v>
      </c>
      <c r="BM209" s="183" t="s">
        <v>296</v>
      </c>
    </row>
    <row r="210" s="13" customFormat="1">
      <c r="A210" s="13"/>
      <c r="B210" s="185"/>
      <c r="C210" s="13"/>
      <c r="D210" s="186" t="s">
        <v>163</v>
      </c>
      <c r="E210" s="187" t="s">
        <v>1</v>
      </c>
      <c r="F210" s="188" t="s">
        <v>881</v>
      </c>
      <c r="G210" s="13"/>
      <c r="H210" s="189">
        <v>1</v>
      </c>
      <c r="I210" s="190"/>
      <c r="J210" s="13"/>
      <c r="K210" s="13"/>
      <c r="L210" s="185"/>
      <c r="M210" s="191"/>
      <c r="N210" s="192"/>
      <c r="O210" s="192"/>
      <c r="P210" s="192"/>
      <c r="Q210" s="192"/>
      <c r="R210" s="192"/>
      <c r="S210" s="192"/>
      <c r="T210" s="19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163</v>
      </c>
      <c r="AU210" s="187" t="s">
        <v>86</v>
      </c>
      <c r="AV210" s="13" t="s">
        <v>86</v>
      </c>
      <c r="AW210" s="13" t="s">
        <v>33</v>
      </c>
      <c r="AX210" s="13" t="s">
        <v>77</v>
      </c>
      <c r="AY210" s="187" t="s">
        <v>153</v>
      </c>
    </row>
    <row r="211" s="13" customFormat="1">
      <c r="A211" s="13"/>
      <c r="B211" s="185"/>
      <c r="C211" s="13"/>
      <c r="D211" s="186" t="s">
        <v>163</v>
      </c>
      <c r="E211" s="187" t="s">
        <v>1</v>
      </c>
      <c r="F211" s="188" t="s">
        <v>878</v>
      </c>
      <c r="G211" s="13"/>
      <c r="H211" s="189">
        <v>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163</v>
      </c>
      <c r="AU211" s="187" t="s">
        <v>86</v>
      </c>
      <c r="AV211" s="13" t="s">
        <v>86</v>
      </c>
      <c r="AW211" s="13" t="s">
        <v>33</v>
      </c>
      <c r="AX211" s="13" t="s">
        <v>77</v>
      </c>
      <c r="AY211" s="187" t="s">
        <v>153</v>
      </c>
    </row>
    <row r="212" s="13" customFormat="1">
      <c r="A212" s="13"/>
      <c r="B212" s="185"/>
      <c r="C212" s="13"/>
      <c r="D212" s="186" t="s">
        <v>163</v>
      </c>
      <c r="E212" s="187" t="s">
        <v>1</v>
      </c>
      <c r="F212" s="188" t="s">
        <v>879</v>
      </c>
      <c r="G212" s="13"/>
      <c r="H212" s="189">
        <v>1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163</v>
      </c>
      <c r="AU212" s="187" t="s">
        <v>86</v>
      </c>
      <c r="AV212" s="13" t="s">
        <v>86</v>
      </c>
      <c r="AW212" s="13" t="s">
        <v>33</v>
      </c>
      <c r="AX212" s="13" t="s">
        <v>77</v>
      </c>
      <c r="AY212" s="187" t="s">
        <v>153</v>
      </c>
    </row>
    <row r="213" s="14" customFormat="1">
      <c r="A213" s="14"/>
      <c r="B213" s="194"/>
      <c r="C213" s="14"/>
      <c r="D213" s="186" t="s">
        <v>163</v>
      </c>
      <c r="E213" s="195" t="s">
        <v>1</v>
      </c>
      <c r="F213" s="196" t="s">
        <v>189</v>
      </c>
      <c r="G213" s="14"/>
      <c r="H213" s="197">
        <v>3</v>
      </c>
      <c r="I213" s="198"/>
      <c r="J213" s="14"/>
      <c r="K213" s="14"/>
      <c r="L213" s="194"/>
      <c r="M213" s="199"/>
      <c r="N213" s="200"/>
      <c r="O213" s="200"/>
      <c r="P213" s="200"/>
      <c r="Q213" s="200"/>
      <c r="R213" s="200"/>
      <c r="S213" s="200"/>
      <c r="T213" s="20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5" t="s">
        <v>163</v>
      </c>
      <c r="AU213" s="195" t="s">
        <v>86</v>
      </c>
      <c r="AV213" s="14" t="s">
        <v>154</v>
      </c>
      <c r="AW213" s="14" t="s">
        <v>33</v>
      </c>
      <c r="AX213" s="14" t="s">
        <v>8</v>
      </c>
      <c r="AY213" s="195" t="s">
        <v>153</v>
      </c>
    </row>
    <row r="214" s="2" customFormat="1" ht="24.15" customHeight="1">
      <c r="A214" s="37"/>
      <c r="B214" s="171"/>
      <c r="C214" s="172" t="s">
        <v>310</v>
      </c>
      <c r="D214" s="172" t="s">
        <v>156</v>
      </c>
      <c r="E214" s="173" t="s">
        <v>299</v>
      </c>
      <c r="F214" s="174" t="s">
        <v>300</v>
      </c>
      <c r="G214" s="175" t="s">
        <v>249</v>
      </c>
      <c r="H214" s="176">
        <v>2</v>
      </c>
      <c r="I214" s="177"/>
      <c r="J214" s="178">
        <f>ROUND(I214*H214,0)</f>
        <v>0</v>
      </c>
      <c r="K214" s="174" t="s">
        <v>160</v>
      </c>
      <c r="L214" s="38"/>
      <c r="M214" s="179" t="s">
        <v>1</v>
      </c>
      <c r="N214" s="180" t="s">
        <v>42</v>
      </c>
      <c r="O214" s="76"/>
      <c r="P214" s="181">
        <f>O214*H214</f>
        <v>0</v>
      </c>
      <c r="Q214" s="181">
        <v>0.00051820000000000002</v>
      </c>
      <c r="R214" s="181">
        <f>Q214*H214</f>
        <v>0.0010364</v>
      </c>
      <c r="S214" s="181">
        <v>0</v>
      </c>
      <c r="T214" s="18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3" t="s">
        <v>201</v>
      </c>
      <c r="AT214" s="183" t="s">
        <v>156</v>
      </c>
      <c r="AU214" s="183" t="s">
        <v>86</v>
      </c>
      <c r="AY214" s="18" t="s">
        <v>153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8" t="s">
        <v>8</v>
      </c>
      <c r="BK214" s="184">
        <f>ROUND(I214*H214,0)</f>
        <v>0</v>
      </c>
      <c r="BL214" s="18" t="s">
        <v>201</v>
      </c>
      <c r="BM214" s="183" t="s">
        <v>301</v>
      </c>
    </row>
    <row r="215" s="13" customFormat="1">
      <c r="A215" s="13"/>
      <c r="B215" s="185"/>
      <c r="C215" s="13"/>
      <c r="D215" s="186" t="s">
        <v>163</v>
      </c>
      <c r="E215" s="187" t="s">
        <v>1</v>
      </c>
      <c r="F215" s="188" t="s">
        <v>878</v>
      </c>
      <c r="G215" s="13"/>
      <c r="H215" s="189">
        <v>1</v>
      </c>
      <c r="I215" s="190"/>
      <c r="J215" s="13"/>
      <c r="K215" s="13"/>
      <c r="L215" s="185"/>
      <c r="M215" s="191"/>
      <c r="N215" s="192"/>
      <c r="O215" s="192"/>
      <c r="P215" s="192"/>
      <c r="Q215" s="192"/>
      <c r="R215" s="192"/>
      <c r="S215" s="192"/>
      <c r="T215" s="19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163</v>
      </c>
      <c r="AU215" s="187" t="s">
        <v>86</v>
      </c>
      <c r="AV215" s="13" t="s">
        <v>86</v>
      </c>
      <c r="AW215" s="13" t="s">
        <v>33</v>
      </c>
      <c r="AX215" s="13" t="s">
        <v>77</v>
      </c>
      <c r="AY215" s="187" t="s">
        <v>153</v>
      </c>
    </row>
    <row r="216" s="13" customFormat="1">
      <c r="A216" s="13"/>
      <c r="B216" s="185"/>
      <c r="C216" s="13"/>
      <c r="D216" s="186" t="s">
        <v>163</v>
      </c>
      <c r="E216" s="187" t="s">
        <v>1</v>
      </c>
      <c r="F216" s="188" t="s">
        <v>879</v>
      </c>
      <c r="G216" s="13"/>
      <c r="H216" s="189">
        <v>1</v>
      </c>
      <c r="I216" s="190"/>
      <c r="J216" s="13"/>
      <c r="K216" s="13"/>
      <c r="L216" s="185"/>
      <c r="M216" s="191"/>
      <c r="N216" s="192"/>
      <c r="O216" s="192"/>
      <c r="P216" s="192"/>
      <c r="Q216" s="192"/>
      <c r="R216" s="192"/>
      <c r="S216" s="192"/>
      <c r="T216" s="19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163</v>
      </c>
      <c r="AU216" s="187" t="s">
        <v>86</v>
      </c>
      <c r="AV216" s="13" t="s">
        <v>86</v>
      </c>
      <c r="AW216" s="13" t="s">
        <v>33</v>
      </c>
      <c r="AX216" s="13" t="s">
        <v>77</v>
      </c>
      <c r="AY216" s="187" t="s">
        <v>153</v>
      </c>
    </row>
    <row r="217" s="14" customFormat="1">
      <c r="A217" s="14"/>
      <c r="B217" s="194"/>
      <c r="C217" s="14"/>
      <c r="D217" s="186" t="s">
        <v>163</v>
      </c>
      <c r="E217" s="195" t="s">
        <v>1</v>
      </c>
      <c r="F217" s="196" t="s">
        <v>189</v>
      </c>
      <c r="G217" s="14"/>
      <c r="H217" s="197">
        <v>2</v>
      </c>
      <c r="I217" s="198"/>
      <c r="J217" s="14"/>
      <c r="K217" s="14"/>
      <c r="L217" s="194"/>
      <c r="M217" s="199"/>
      <c r="N217" s="200"/>
      <c r="O217" s="200"/>
      <c r="P217" s="200"/>
      <c r="Q217" s="200"/>
      <c r="R217" s="200"/>
      <c r="S217" s="200"/>
      <c r="T217" s="20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5" t="s">
        <v>163</v>
      </c>
      <c r="AU217" s="195" t="s">
        <v>86</v>
      </c>
      <c r="AV217" s="14" t="s">
        <v>154</v>
      </c>
      <c r="AW217" s="14" t="s">
        <v>33</v>
      </c>
      <c r="AX217" s="14" t="s">
        <v>8</v>
      </c>
      <c r="AY217" s="195" t="s">
        <v>153</v>
      </c>
    </row>
    <row r="218" s="2" customFormat="1" ht="24.15" customHeight="1">
      <c r="A218" s="37"/>
      <c r="B218" s="171"/>
      <c r="C218" s="172" t="s">
        <v>314</v>
      </c>
      <c r="D218" s="172" t="s">
        <v>156</v>
      </c>
      <c r="E218" s="173" t="s">
        <v>302</v>
      </c>
      <c r="F218" s="174" t="s">
        <v>303</v>
      </c>
      <c r="G218" s="175" t="s">
        <v>249</v>
      </c>
      <c r="H218" s="176">
        <v>2</v>
      </c>
      <c r="I218" s="177"/>
      <c r="J218" s="178">
        <f>ROUND(I218*H218,0)</f>
        <v>0</v>
      </c>
      <c r="K218" s="174" t="s">
        <v>1</v>
      </c>
      <c r="L218" s="38"/>
      <c r="M218" s="179" t="s">
        <v>1</v>
      </c>
      <c r="N218" s="180" t="s">
        <v>42</v>
      </c>
      <c r="O218" s="76"/>
      <c r="P218" s="181">
        <f>O218*H218</f>
        <v>0</v>
      </c>
      <c r="Q218" s="181">
        <v>0.0012999999999999999</v>
      </c>
      <c r="R218" s="181">
        <f>Q218*H218</f>
        <v>0.0025999999999999999</v>
      </c>
      <c r="S218" s="181">
        <v>0</v>
      </c>
      <c r="T218" s="18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3" t="s">
        <v>201</v>
      </c>
      <c r="AT218" s="183" t="s">
        <v>156</v>
      </c>
      <c r="AU218" s="183" t="s">
        <v>86</v>
      </c>
      <c r="AY218" s="18" t="s">
        <v>153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8" t="s">
        <v>8</v>
      </c>
      <c r="BK218" s="184">
        <f>ROUND(I218*H218,0)</f>
        <v>0</v>
      </c>
      <c r="BL218" s="18" t="s">
        <v>201</v>
      </c>
      <c r="BM218" s="183" t="s">
        <v>304</v>
      </c>
    </row>
    <row r="219" s="13" customFormat="1">
      <c r="A219" s="13"/>
      <c r="B219" s="185"/>
      <c r="C219" s="13"/>
      <c r="D219" s="186" t="s">
        <v>163</v>
      </c>
      <c r="E219" s="187" t="s">
        <v>1</v>
      </c>
      <c r="F219" s="188" t="s">
        <v>882</v>
      </c>
      <c r="G219" s="13"/>
      <c r="H219" s="189">
        <v>2</v>
      </c>
      <c r="I219" s="190"/>
      <c r="J219" s="13"/>
      <c r="K219" s="13"/>
      <c r="L219" s="185"/>
      <c r="M219" s="191"/>
      <c r="N219" s="192"/>
      <c r="O219" s="192"/>
      <c r="P219" s="192"/>
      <c r="Q219" s="192"/>
      <c r="R219" s="192"/>
      <c r="S219" s="192"/>
      <c r="T219" s="19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163</v>
      </c>
      <c r="AU219" s="187" t="s">
        <v>86</v>
      </c>
      <c r="AV219" s="13" t="s">
        <v>86</v>
      </c>
      <c r="AW219" s="13" t="s">
        <v>33</v>
      </c>
      <c r="AX219" s="13" t="s">
        <v>77</v>
      </c>
      <c r="AY219" s="187" t="s">
        <v>153</v>
      </c>
    </row>
    <row r="220" s="14" customFormat="1">
      <c r="A220" s="14"/>
      <c r="B220" s="194"/>
      <c r="C220" s="14"/>
      <c r="D220" s="186" t="s">
        <v>163</v>
      </c>
      <c r="E220" s="195" t="s">
        <v>1</v>
      </c>
      <c r="F220" s="196" t="s">
        <v>189</v>
      </c>
      <c r="G220" s="14"/>
      <c r="H220" s="197">
        <v>2</v>
      </c>
      <c r="I220" s="198"/>
      <c r="J220" s="14"/>
      <c r="K220" s="14"/>
      <c r="L220" s="194"/>
      <c r="M220" s="199"/>
      <c r="N220" s="200"/>
      <c r="O220" s="200"/>
      <c r="P220" s="200"/>
      <c r="Q220" s="200"/>
      <c r="R220" s="200"/>
      <c r="S220" s="200"/>
      <c r="T220" s="20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5" t="s">
        <v>163</v>
      </c>
      <c r="AU220" s="195" t="s">
        <v>86</v>
      </c>
      <c r="AV220" s="14" t="s">
        <v>154</v>
      </c>
      <c r="AW220" s="14" t="s">
        <v>33</v>
      </c>
      <c r="AX220" s="14" t="s">
        <v>8</v>
      </c>
      <c r="AY220" s="195" t="s">
        <v>153</v>
      </c>
    </row>
    <row r="221" s="2" customFormat="1" ht="24.15" customHeight="1">
      <c r="A221" s="37"/>
      <c r="B221" s="171"/>
      <c r="C221" s="172" t="s">
        <v>319</v>
      </c>
      <c r="D221" s="172" t="s">
        <v>156</v>
      </c>
      <c r="E221" s="173" t="s">
        <v>307</v>
      </c>
      <c r="F221" s="174" t="s">
        <v>308</v>
      </c>
      <c r="G221" s="175" t="s">
        <v>249</v>
      </c>
      <c r="H221" s="176">
        <v>2</v>
      </c>
      <c r="I221" s="177"/>
      <c r="J221" s="178">
        <f>ROUND(I221*H221,0)</f>
        <v>0</v>
      </c>
      <c r="K221" s="174" t="s">
        <v>1</v>
      </c>
      <c r="L221" s="38"/>
      <c r="M221" s="179" t="s">
        <v>1</v>
      </c>
      <c r="N221" s="180" t="s">
        <v>42</v>
      </c>
      <c r="O221" s="76"/>
      <c r="P221" s="181">
        <f>O221*H221</f>
        <v>0</v>
      </c>
      <c r="Q221" s="181">
        <v>0.00084999999999999995</v>
      </c>
      <c r="R221" s="181">
        <f>Q221*H221</f>
        <v>0.0016999999999999999</v>
      </c>
      <c r="S221" s="181">
        <v>0</v>
      </c>
      <c r="T221" s="18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3" t="s">
        <v>201</v>
      </c>
      <c r="AT221" s="183" t="s">
        <v>156</v>
      </c>
      <c r="AU221" s="183" t="s">
        <v>86</v>
      </c>
      <c r="AY221" s="18" t="s">
        <v>153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8" t="s">
        <v>8</v>
      </c>
      <c r="BK221" s="184">
        <f>ROUND(I221*H221,0)</f>
        <v>0</v>
      </c>
      <c r="BL221" s="18" t="s">
        <v>201</v>
      </c>
      <c r="BM221" s="183" t="s">
        <v>309</v>
      </c>
    </row>
    <row r="222" s="13" customFormat="1">
      <c r="A222" s="13"/>
      <c r="B222" s="185"/>
      <c r="C222" s="13"/>
      <c r="D222" s="186" t="s">
        <v>163</v>
      </c>
      <c r="E222" s="187" t="s">
        <v>1</v>
      </c>
      <c r="F222" s="188" t="s">
        <v>882</v>
      </c>
      <c r="G222" s="13"/>
      <c r="H222" s="189">
        <v>2</v>
      </c>
      <c r="I222" s="190"/>
      <c r="J222" s="13"/>
      <c r="K222" s="13"/>
      <c r="L222" s="185"/>
      <c r="M222" s="191"/>
      <c r="N222" s="192"/>
      <c r="O222" s="192"/>
      <c r="P222" s="192"/>
      <c r="Q222" s="192"/>
      <c r="R222" s="192"/>
      <c r="S222" s="192"/>
      <c r="T222" s="19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163</v>
      </c>
      <c r="AU222" s="187" t="s">
        <v>86</v>
      </c>
      <c r="AV222" s="13" t="s">
        <v>86</v>
      </c>
      <c r="AW222" s="13" t="s">
        <v>33</v>
      </c>
      <c r="AX222" s="13" t="s">
        <v>77</v>
      </c>
      <c r="AY222" s="187" t="s">
        <v>153</v>
      </c>
    </row>
    <row r="223" s="14" customFormat="1">
      <c r="A223" s="14"/>
      <c r="B223" s="194"/>
      <c r="C223" s="14"/>
      <c r="D223" s="186" t="s">
        <v>163</v>
      </c>
      <c r="E223" s="195" t="s">
        <v>1</v>
      </c>
      <c r="F223" s="196" t="s">
        <v>189</v>
      </c>
      <c r="G223" s="14"/>
      <c r="H223" s="197">
        <v>2</v>
      </c>
      <c r="I223" s="198"/>
      <c r="J223" s="14"/>
      <c r="K223" s="14"/>
      <c r="L223" s="194"/>
      <c r="M223" s="199"/>
      <c r="N223" s="200"/>
      <c r="O223" s="200"/>
      <c r="P223" s="200"/>
      <c r="Q223" s="200"/>
      <c r="R223" s="200"/>
      <c r="S223" s="200"/>
      <c r="T223" s="20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5" t="s">
        <v>163</v>
      </c>
      <c r="AU223" s="195" t="s">
        <v>86</v>
      </c>
      <c r="AV223" s="14" t="s">
        <v>154</v>
      </c>
      <c r="AW223" s="14" t="s">
        <v>33</v>
      </c>
      <c r="AX223" s="14" t="s">
        <v>8</v>
      </c>
      <c r="AY223" s="195" t="s">
        <v>153</v>
      </c>
    </row>
    <row r="224" s="2" customFormat="1" ht="24.15" customHeight="1">
      <c r="A224" s="37"/>
      <c r="B224" s="171"/>
      <c r="C224" s="172" t="s">
        <v>323</v>
      </c>
      <c r="D224" s="172" t="s">
        <v>156</v>
      </c>
      <c r="E224" s="173" t="s">
        <v>311</v>
      </c>
      <c r="F224" s="174" t="s">
        <v>312</v>
      </c>
      <c r="G224" s="175" t="s">
        <v>249</v>
      </c>
      <c r="H224" s="176">
        <v>3</v>
      </c>
      <c r="I224" s="177"/>
      <c r="J224" s="178">
        <f>ROUND(I224*H224,0)</f>
        <v>0</v>
      </c>
      <c r="K224" s="174" t="s">
        <v>160</v>
      </c>
      <c r="L224" s="38"/>
      <c r="M224" s="179" t="s">
        <v>1</v>
      </c>
      <c r="N224" s="180" t="s">
        <v>42</v>
      </c>
      <c r="O224" s="76"/>
      <c r="P224" s="181">
        <f>O224*H224</f>
        <v>0</v>
      </c>
      <c r="Q224" s="181">
        <v>0.00051820000000000002</v>
      </c>
      <c r="R224" s="181">
        <f>Q224*H224</f>
        <v>0.0015546000000000002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201</v>
      </c>
      <c r="AT224" s="183" t="s">
        <v>156</v>
      </c>
      <c r="AU224" s="183" t="s">
        <v>86</v>
      </c>
      <c r="AY224" s="18" t="s">
        <v>153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</v>
      </c>
      <c r="BK224" s="184">
        <f>ROUND(I224*H224,0)</f>
        <v>0</v>
      </c>
      <c r="BL224" s="18" t="s">
        <v>201</v>
      </c>
      <c r="BM224" s="183" t="s">
        <v>313</v>
      </c>
    </row>
    <row r="225" s="13" customFormat="1">
      <c r="A225" s="13"/>
      <c r="B225" s="185"/>
      <c r="C225" s="13"/>
      <c r="D225" s="186" t="s">
        <v>163</v>
      </c>
      <c r="E225" s="187" t="s">
        <v>1</v>
      </c>
      <c r="F225" s="188" t="s">
        <v>861</v>
      </c>
      <c r="G225" s="13"/>
      <c r="H225" s="189">
        <v>1</v>
      </c>
      <c r="I225" s="190"/>
      <c r="J225" s="13"/>
      <c r="K225" s="13"/>
      <c r="L225" s="185"/>
      <c r="M225" s="191"/>
      <c r="N225" s="192"/>
      <c r="O225" s="192"/>
      <c r="P225" s="192"/>
      <c r="Q225" s="192"/>
      <c r="R225" s="192"/>
      <c r="S225" s="192"/>
      <c r="T225" s="19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163</v>
      </c>
      <c r="AU225" s="187" t="s">
        <v>86</v>
      </c>
      <c r="AV225" s="13" t="s">
        <v>86</v>
      </c>
      <c r="AW225" s="13" t="s">
        <v>33</v>
      </c>
      <c r="AX225" s="13" t="s">
        <v>77</v>
      </c>
      <c r="AY225" s="187" t="s">
        <v>153</v>
      </c>
    </row>
    <row r="226" s="13" customFormat="1">
      <c r="A226" s="13"/>
      <c r="B226" s="185"/>
      <c r="C226" s="13"/>
      <c r="D226" s="186" t="s">
        <v>163</v>
      </c>
      <c r="E226" s="187" t="s">
        <v>1</v>
      </c>
      <c r="F226" s="188" t="s">
        <v>862</v>
      </c>
      <c r="G226" s="13"/>
      <c r="H226" s="189">
        <v>1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163</v>
      </c>
      <c r="AU226" s="187" t="s">
        <v>86</v>
      </c>
      <c r="AV226" s="13" t="s">
        <v>86</v>
      </c>
      <c r="AW226" s="13" t="s">
        <v>33</v>
      </c>
      <c r="AX226" s="13" t="s">
        <v>77</v>
      </c>
      <c r="AY226" s="187" t="s">
        <v>153</v>
      </c>
    </row>
    <row r="227" s="13" customFormat="1">
      <c r="A227" s="13"/>
      <c r="B227" s="185"/>
      <c r="C227" s="13"/>
      <c r="D227" s="186" t="s">
        <v>163</v>
      </c>
      <c r="E227" s="187" t="s">
        <v>1</v>
      </c>
      <c r="F227" s="188" t="s">
        <v>863</v>
      </c>
      <c r="G227" s="13"/>
      <c r="H227" s="189">
        <v>1</v>
      </c>
      <c r="I227" s="190"/>
      <c r="J227" s="13"/>
      <c r="K227" s="13"/>
      <c r="L227" s="185"/>
      <c r="M227" s="191"/>
      <c r="N227" s="192"/>
      <c r="O227" s="192"/>
      <c r="P227" s="192"/>
      <c r="Q227" s="192"/>
      <c r="R227" s="192"/>
      <c r="S227" s="192"/>
      <c r="T227" s="19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163</v>
      </c>
      <c r="AU227" s="187" t="s">
        <v>86</v>
      </c>
      <c r="AV227" s="13" t="s">
        <v>86</v>
      </c>
      <c r="AW227" s="13" t="s">
        <v>33</v>
      </c>
      <c r="AX227" s="13" t="s">
        <v>77</v>
      </c>
      <c r="AY227" s="187" t="s">
        <v>153</v>
      </c>
    </row>
    <row r="228" s="14" customFormat="1">
      <c r="A228" s="14"/>
      <c r="B228" s="194"/>
      <c r="C228" s="14"/>
      <c r="D228" s="186" t="s">
        <v>163</v>
      </c>
      <c r="E228" s="195" t="s">
        <v>1</v>
      </c>
      <c r="F228" s="196" t="s">
        <v>189</v>
      </c>
      <c r="G228" s="14"/>
      <c r="H228" s="197">
        <v>3</v>
      </c>
      <c r="I228" s="198"/>
      <c r="J228" s="14"/>
      <c r="K228" s="14"/>
      <c r="L228" s="194"/>
      <c r="M228" s="199"/>
      <c r="N228" s="200"/>
      <c r="O228" s="200"/>
      <c r="P228" s="200"/>
      <c r="Q228" s="200"/>
      <c r="R228" s="200"/>
      <c r="S228" s="200"/>
      <c r="T228" s="20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5" t="s">
        <v>163</v>
      </c>
      <c r="AU228" s="195" t="s">
        <v>86</v>
      </c>
      <c r="AV228" s="14" t="s">
        <v>154</v>
      </c>
      <c r="AW228" s="14" t="s">
        <v>33</v>
      </c>
      <c r="AX228" s="14" t="s">
        <v>8</v>
      </c>
      <c r="AY228" s="195" t="s">
        <v>153</v>
      </c>
    </row>
    <row r="229" s="2" customFormat="1" ht="24.15" customHeight="1">
      <c r="A229" s="37"/>
      <c r="B229" s="171"/>
      <c r="C229" s="172" t="s">
        <v>328</v>
      </c>
      <c r="D229" s="172" t="s">
        <v>156</v>
      </c>
      <c r="E229" s="173" t="s">
        <v>315</v>
      </c>
      <c r="F229" s="174" t="s">
        <v>316</v>
      </c>
      <c r="G229" s="175" t="s">
        <v>249</v>
      </c>
      <c r="H229" s="176">
        <v>1</v>
      </c>
      <c r="I229" s="177"/>
      <c r="J229" s="178">
        <f>ROUND(I229*H229,0)</f>
        <v>0</v>
      </c>
      <c r="K229" s="174" t="s">
        <v>160</v>
      </c>
      <c r="L229" s="38"/>
      <c r="M229" s="179" t="s">
        <v>1</v>
      </c>
      <c r="N229" s="180" t="s">
        <v>42</v>
      </c>
      <c r="O229" s="76"/>
      <c r="P229" s="181">
        <f>O229*H229</f>
        <v>0</v>
      </c>
      <c r="Q229" s="181">
        <v>0.00051820000000000002</v>
      </c>
      <c r="R229" s="181">
        <f>Q229*H229</f>
        <v>0.00051820000000000002</v>
      </c>
      <c r="S229" s="181">
        <v>0</v>
      </c>
      <c r="T229" s="18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3" t="s">
        <v>201</v>
      </c>
      <c r="AT229" s="183" t="s">
        <v>156</v>
      </c>
      <c r="AU229" s="183" t="s">
        <v>86</v>
      </c>
      <c r="AY229" s="18" t="s">
        <v>153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8" t="s">
        <v>8</v>
      </c>
      <c r="BK229" s="184">
        <f>ROUND(I229*H229,0)</f>
        <v>0</v>
      </c>
      <c r="BL229" s="18" t="s">
        <v>201</v>
      </c>
      <c r="BM229" s="183" t="s">
        <v>317</v>
      </c>
    </row>
    <row r="230" s="13" customFormat="1">
      <c r="A230" s="13"/>
      <c r="B230" s="185"/>
      <c r="C230" s="13"/>
      <c r="D230" s="186" t="s">
        <v>163</v>
      </c>
      <c r="E230" s="187" t="s">
        <v>1</v>
      </c>
      <c r="F230" s="188" t="s">
        <v>883</v>
      </c>
      <c r="G230" s="13"/>
      <c r="H230" s="189">
        <v>1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163</v>
      </c>
      <c r="AU230" s="187" t="s">
        <v>86</v>
      </c>
      <c r="AV230" s="13" t="s">
        <v>86</v>
      </c>
      <c r="AW230" s="13" t="s">
        <v>33</v>
      </c>
      <c r="AX230" s="13" t="s">
        <v>77</v>
      </c>
      <c r="AY230" s="187" t="s">
        <v>153</v>
      </c>
    </row>
    <row r="231" s="14" customFormat="1">
      <c r="A231" s="14"/>
      <c r="B231" s="194"/>
      <c r="C231" s="14"/>
      <c r="D231" s="186" t="s">
        <v>163</v>
      </c>
      <c r="E231" s="195" t="s">
        <v>1</v>
      </c>
      <c r="F231" s="196" t="s">
        <v>189</v>
      </c>
      <c r="G231" s="14"/>
      <c r="H231" s="197">
        <v>1</v>
      </c>
      <c r="I231" s="198"/>
      <c r="J231" s="14"/>
      <c r="K231" s="14"/>
      <c r="L231" s="194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5" t="s">
        <v>163</v>
      </c>
      <c r="AU231" s="195" t="s">
        <v>86</v>
      </c>
      <c r="AV231" s="14" t="s">
        <v>154</v>
      </c>
      <c r="AW231" s="14" t="s">
        <v>33</v>
      </c>
      <c r="AX231" s="14" t="s">
        <v>8</v>
      </c>
      <c r="AY231" s="195" t="s">
        <v>153</v>
      </c>
    </row>
    <row r="232" s="2" customFormat="1" ht="16.5" customHeight="1">
      <c r="A232" s="37"/>
      <c r="B232" s="171"/>
      <c r="C232" s="202" t="s">
        <v>333</v>
      </c>
      <c r="D232" s="202" t="s">
        <v>257</v>
      </c>
      <c r="E232" s="203" t="s">
        <v>320</v>
      </c>
      <c r="F232" s="204" t="s">
        <v>321</v>
      </c>
      <c r="G232" s="205" t="s">
        <v>237</v>
      </c>
      <c r="H232" s="206">
        <v>1</v>
      </c>
      <c r="I232" s="207"/>
      <c r="J232" s="208">
        <f>ROUND(I232*H232,0)</f>
        <v>0</v>
      </c>
      <c r="K232" s="204" t="s">
        <v>1</v>
      </c>
      <c r="L232" s="209"/>
      <c r="M232" s="210" t="s">
        <v>1</v>
      </c>
      <c r="N232" s="211" t="s">
        <v>42</v>
      </c>
      <c r="O232" s="76"/>
      <c r="P232" s="181">
        <f>O232*H232</f>
        <v>0</v>
      </c>
      <c r="Q232" s="181">
        <v>0.0053</v>
      </c>
      <c r="R232" s="181">
        <f>Q232*H232</f>
        <v>0.0053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260</v>
      </c>
      <c r="AT232" s="183" t="s">
        <v>257</v>
      </c>
      <c r="AU232" s="183" t="s">
        <v>86</v>
      </c>
      <c r="AY232" s="18" t="s">
        <v>153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8" t="s">
        <v>8</v>
      </c>
      <c r="BK232" s="184">
        <f>ROUND(I232*H232,0)</f>
        <v>0</v>
      </c>
      <c r="BL232" s="18" t="s">
        <v>201</v>
      </c>
      <c r="BM232" s="183" t="s">
        <v>322</v>
      </c>
    </row>
    <row r="233" s="13" customFormat="1">
      <c r="A233" s="13"/>
      <c r="B233" s="185"/>
      <c r="C233" s="13"/>
      <c r="D233" s="186" t="s">
        <v>163</v>
      </c>
      <c r="E233" s="187" t="s">
        <v>1</v>
      </c>
      <c r="F233" s="188" t="s">
        <v>878</v>
      </c>
      <c r="G233" s="13"/>
      <c r="H233" s="189">
        <v>1</v>
      </c>
      <c r="I233" s="190"/>
      <c r="J233" s="13"/>
      <c r="K233" s="13"/>
      <c r="L233" s="185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163</v>
      </c>
      <c r="AU233" s="187" t="s">
        <v>86</v>
      </c>
      <c r="AV233" s="13" t="s">
        <v>86</v>
      </c>
      <c r="AW233" s="13" t="s">
        <v>33</v>
      </c>
      <c r="AX233" s="13" t="s">
        <v>77</v>
      </c>
      <c r="AY233" s="187" t="s">
        <v>153</v>
      </c>
    </row>
    <row r="234" s="14" customFormat="1">
      <c r="A234" s="14"/>
      <c r="B234" s="194"/>
      <c r="C234" s="14"/>
      <c r="D234" s="186" t="s">
        <v>163</v>
      </c>
      <c r="E234" s="195" t="s">
        <v>1</v>
      </c>
      <c r="F234" s="196" t="s">
        <v>189</v>
      </c>
      <c r="G234" s="14"/>
      <c r="H234" s="197">
        <v>1</v>
      </c>
      <c r="I234" s="198"/>
      <c r="J234" s="14"/>
      <c r="K234" s="14"/>
      <c r="L234" s="194"/>
      <c r="M234" s="199"/>
      <c r="N234" s="200"/>
      <c r="O234" s="200"/>
      <c r="P234" s="200"/>
      <c r="Q234" s="200"/>
      <c r="R234" s="200"/>
      <c r="S234" s="200"/>
      <c r="T234" s="20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5" t="s">
        <v>163</v>
      </c>
      <c r="AU234" s="195" t="s">
        <v>86</v>
      </c>
      <c r="AV234" s="14" t="s">
        <v>154</v>
      </c>
      <c r="AW234" s="14" t="s">
        <v>33</v>
      </c>
      <c r="AX234" s="14" t="s">
        <v>8</v>
      </c>
      <c r="AY234" s="195" t="s">
        <v>153</v>
      </c>
    </row>
    <row r="235" s="2" customFormat="1" ht="16.5" customHeight="1">
      <c r="A235" s="37"/>
      <c r="B235" s="171"/>
      <c r="C235" s="202" t="s">
        <v>339</v>
      </c>
      <c r="D235" s="202" t="s">
        <v>257</v>
      </c>
      <c r="E235" s="203" t="s">
        <v>324</v>
      </c>
      <c r="F235" s="204" t="s">
        <v>325</v>
      </c>
      <c r="G235" s="205" t="s">
        <v>237</v>
      </c>
      <c r="H235" s="206">
        <v>2</v>
      </c>
      <c r="I235" s="207"/>
      <c r="J235" s="208">
        <f>ROUND(I235*H235,0)</f>
        <v>0</v>
      </c>
      <c r="K235" s="204" t="s">
        <v>1</v>
      </c>
      <c r="L235" s="209"/>
      <c r="M235" s="210" t="s">
        <v>1</v>
      </c>
      <c r="N235" s="211" t="s">
        <v>42</v>
      </c>
      <c r="O235" s="76"/>
      <c r="P235" s="181">
        <f>O235*H235</f>
        <v>0</v>
      </c>
      <c r="Q235" s="181">
        <v>0.00080000000000000004</v>
      </c>
      <c r="R235" s="181">
        <f>Q235*H235</f>
        <v>0.0016000000000000001</v>
      </c>
      <c r="S235" s="181">
        <v>0</v>
      </c>
      <c r="T235" s="18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3" t="s">
        <v>260</v>
      </c>
      <c r="AT235" s="183" t="s">
        <v>257</v>
      </c>
      <c r="AU235" s="183" t="s">
        <v>86</v>
      </c>
      <c r="AY235" s="18" t="s">
        <v>153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8" t="s">
        <v>8</v>
      </c>
      <c r="BK235" s="184">
        <f>ROUND(I235*H235,0)</f>
        <v>0</v>
      </c>
      <c r="BL235" s="18" t="s">
        <v>201</v>
      </c>
      <c r="BM235" s="183" t="s">
        <v>326</v>
      </c>
    </row>
    <row r="236" s="13" customFormat="1">
      <c r="A236" s="13"/>
      <c r="B236" s="185"/>
      <c r="C236" s="13"/>
      <c r="D236" s="186" t="s">
        <v>163</v>
      </c>
      <c r="E236" s="187" t="s">
        <v>1</v>
      </c>
      <c r="F236" s="188" t="s">
        <v>884</v>
      </c>
      <c r="G236" s="13"/>
      <c r="H236" s="189">
        <v>1</v>
      </c>
      <c r="I236" s="190"/>
      <c r="J236" s="13"/>
      <c r="K236" s="13"/>
      <c r="L236" s="185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163</v>
      </c>
      <c r="AU236" s="187" t="s">
        <v>86</v>
      </c>
      <c r="AV236" s="13" t="s">
        <v>86</v>
      </c>
      <c r="AW236" s="13" t="s">
        <v>33</v>
      </c>
      <c r="AX236" s="13" t="s">
        <v>77</v>
      </c>
      <c r="AY236" s="187" t="s">
        <v>153</v>
      </c>
    </row>
    <row r="237" s="13" customFormat="1">
      <c r="A237" s="13"/>
      <c r="B237" s="185"/>
      <c r="C237" s="13"/>
      <c r="D237" s="186" t="s">
        <v>163</v>
      </c>
      <c r="E237" s="187" t="s">
        <v>1</v>
      </c>
      <c r="F237" s="188" t="s">
        <v>885</v>
      </c>
      <c r="G237" s="13"/>
      <c r="H237" s="189">
        <v>1</v>
      </c>
      <c r="I237" s="190"/>
      <c r="J237" s="13"/>
      <c r="K237" s="13"/>
      <c r="L237" s="185"/>
      <c r="M237" s="191"/>
      <c r="N237" s="192"/>
      <c r="O237" s="192"/>
      <c r="P237" s="192"/>
      <c r="Q237" s="192"/>
      <c r="R237" s="192"/>
      <c r="S237" s="192"/>
      <c r="T237" s="19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163</v>
      </c>
      <c r="AU237" s="187" t="s">
        <v>86</v>
      </c>
      <c r="AV237" s="13" t="s">
        <v>86</v>
      </c>
      <c r="AW237" s="13" t="s">
        <v>33</v>
      </c>
      <c r="AX237" s="13" t="s">
        <v>77</v>
      </c>
      <c r="AY237" s="187" t="s">
        <v>153</v>
      </c>
    </row>
    <row r="238" s="14" customFormat="1">
      <c r="A238" s="14"/>
      <c r="B238" s="194"/>
      <c r="C238" s="14"/>
      <c r="D238" s="186" t="s">
        <v>163</v>
      </c>
      <c r="E238" s="195" t="s">
        <v>1</v>
      </c>
      <c r="F238" s="196" t="s">
        <v>189</v>
      </c>
      <c r="G238" s="14"/>
      <c r="H238" s="197">
        <v>2</v>
      </c>
      <c r="I238" s="198"/>
      <c r="J238" s="14"/>
      <c r="K238" s="14"/>
      <c r="L238" s="194"/>
      <c r="M238" s="199"/>
      <c r="N238" s="200"/>
      <c r="O238" s="200"/>
      <c r="P238" s="200"/>
      <c r="Q238" s="200"/>
      <c r="R238" s="200"/>
      <c r="S238" s="200"/>
      <c r="T238" s="20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5" t="s">
        <v>163</v>
      </c>
      <c r="AU238" s="195" t="s">
        <v>86</v>
      </c>
      <c r="AV238" s="14" t="s">
        <v>154</v>
      </c>
      <c r="AW238" s="14" t="s">
        <v>33</v>
      </c>
      <c r="AX238" s="14" t="s">
        <v>8</v>
      </c>
      <c r="AY238" s="195" t="s">
        <v>153</v>
      </c>
    </row>
    <row r="239" s="2" customFormat="1" ht="16.5" customHeight="1">
      <c r="A239" s="37"/>
      <c r="B239" s="171"/>
      <c r="C239" s="202" t="s">
        <v>345</v>
      </c>
      <c r="D239" s="202" t="s">
        <v>257</v>
      </c>
      <c r="E239" s="203" t="s">
        <v>329</v>
      </c>
      <c r="F239" s="204" t="s">
        <v>330</v>
      </c>
      <c r="G239" s="205" t="s">
        <v>237</v>
      </c>
      <c r="H239" s="206">
        <v>1</v>
      </c>
      <c r="I239" s="207"/>
      <c r="J239" s="208">
        <f>ROUND(I239*H239,0)</f>
        <v>0</v>
      </c>
      <c r="K239" s="204" t="s">
        <v>1</v>
      </c>
      <c r="L239" s="209"/>
      <c r="M239" s="210" t="s">
        <v>1</v>
      </c>
      <c r="N239" s="211" t="s">
        <v>42</v>
      </c>
      <c r="O239" s="76"/>
      <c r="P239" s="181">
        <f>O239*H239</f>
        <v>0</v>
      </c>
      <c r="Q239" s="181">
        <v>0.00080000000000000004</v>
      </c>
      <c r="R239" s="181">
        <f>Q239*H239</f>
        <v>0.00080000000000000004</v>
      </c>
      <c r="S239" s="181">
        <v>0</v>
      </c>
      <c r="T239" s="18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260</v>
      </c>
      <c r="AT239" s="183" t="s">
        <v>257</v>
      </c>
      <c r="AU239" s="183" t="s">
        <v>86</v>
      </c>
      <c r="AY239" s="18" t="s">
        <v>153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</v>
      </c>
      <c r="BK239" s="184">
        <f>ROUND(I239*H239,0)</f>
        <v>0</v>
      </c>
      <c r="BL239" s="18" t="s">
        <v>201</v>
      </c>
      <c r="BM239" s="183" t="s">
        <v>331</v>
      </c>
    </row>
    <row r="240" s="13" customFormat="1">
      <c r="A240" s="13"/>
      <c r="B240" s="185"/>
      <c r="C240" s="13"/>
      <c r="D240" s="186" t="s">
        <v>163</v>
      </c>
      <c r="E240" s="187" t="s">
        <v>1</v>
      </c>
      <c r="F240" s="188" t="s">
        <v>886</v>
      </c>
      <c r="G240" s="13"/>
      <c r="H240" s="189">
        <v>1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163</v>
      </c>
      <c r="AU240" s="187" t="s">
        <v>86</v>
      </c>
      <c r="AV240" s="13" t="s">
        <v>86</v>
      </c>
      <c r="AW240" s="13" t="s">
        <v>33</v>
      </c>
      <c r="AX240" s="13" t="s">
        <v>77</v>
      </c>
      <c r="AY240" s="187" t="s">
        <v>153</v>
      </c>
    </row>
    <row r="241" s="14" customFormat="1">
      <c r="A241" s="14"/>
      <c r="B241" s="194"/>
      <c r="C241" s="14"/>
      <c r="D241" s="186" t="s">
        <v>163</v>
      </c>
      <c r="E241" s="195" t="s">
        <v>1</v>
      </c>
      <c r="F241" s="196" t="s">
        <v>189</v>
      </c>
      <c r="G241" s="14"/>
      <c r="H241" s="197">
        <v>1</v>
      </c>
      <c r="I241" s="198"/>
      <c r="J241" s="14"/>
      <c r="K241" s="14"/>
      <c r="L241" s="194"/>
      <c r="M241" s="199"/>
      <c r="N241" s="200"/>
      <c r="O241" s="200"/>
      <c r="P241" s="200"/>
      <c r="Q241" s="200"/>
      <c r="R241" s="200"/>
      <c r="S241" s="200"/>
      <c r="T241" s="20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5" t="s">
        <v>163</v>
      </c>
      <c r="AU241" s="195" t="s">
        <v>86</v>
      </c>
      <c r="AV241" s="14" t="s">
        <v>154</v>
      </c>
      <c r="AW241" s="14" t="s">
        <v>33</v>
      </c>
      <c r="AX241" s="14" t="s">
        <v>8</v>
      </c>
      <c r="AY241" s="195" t="s">
        <v>153</v>
      </c>
    </row>
    <row r="242" s="2" customFormat="1" ht="16.5" customHeight="1">
      <c r="A242" s="37"/>
      <c r="B242" s="171"/>
      <c r="C242" s="202" t="s">
        <v>349</v>
      </c>
      <c r="D242" s="202" t="s">
        <v>257</v>
      </c>
      <c r="E242" s="203" t="s">
        <v>334</v>
      </c>
      <c r="F242" s="204" t="s">
        <v>335</v>
      </c>
      <c r="G242" s="205" t="s">
        <v>237</v>
      </c>
      <c r="H242" s="206">
        <v>2</v>
      </c>
      <c r="I242" s="207"/>
      <c r="J242" s="208">
        <f>ROUND(I242*H242,0)</f>
        <v>0</v>
      </c>
      <c r="K242" s="204" t="s">
        <v>1</v>
      </c>
      <c r="L242" s="209"/>
      <c r="M242" s="210" t="s">
        <v>1</v>
      </c>
      <c r="N242" s="211" t="s">
        <v>42</v>
      </c>
      <c r="O242" s="76"/>
      <c r="P242" s="181">
        <f>O242*H242</f>
        <v>0</v>
      </c>
      <c r="Q242" s="181">
        <v>0.001</v>
      </c>
      <c r="R242" s="181">
        <f>Q242*H242</f>
        <v>0.002</v>
      </c>
      <c r="S242" s="181">
        <v>0</v>
      </c>
      <c r="T242" s="18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3" t="s">
        <v>260</v>
      </c>
      <c r="AT242" s="183" t="s">
        <v>257</v>
      </c>
      <c r="AU242" s="183" t="s">
        <v>86</v>
      </c>
      <c r="AY242" s="18" t="s">
        <v>153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8" t="s">
        <v>8</v>
      </c>
      <c r="BK242" s="184">
        <f>ROUND(I242*H242,0)</f>
        <v>0</v>
      </c>
      <c r="BL242" s="18" t="s">
        <v>201</v>
      </c>
      <c r="BM242" s="183" t="s">
        <v>336</v>
      </c>
    </row>
    <row r="243" s="13" customFormat="1">
      <c r="A243" s="13"/>
      <c r="B243" s="185"/>
      <c r="C243" s="13"/>
      <c r="D243" s="186" t="s">
        <v>163</v>
      </c>
      <c r="E243" s="187" t="s">
        <v>1</v>
      </c>
      <c r="F243" s="188" t="s">
        <v>887</v>
      </c>
      <c r="G243" s="13"/>
      <c r="H243" s="189">
        <v>1</v>
      </c>
      <c r="I243" s="190"/>
      <c r="J243" s="13"/>
      <c r="K243" s="13"/>
      <c r="L243" s="185"/>
      <c r="M243" s="191"/>
      <c r="N243" s="192"/>
      <c r="O243" s="192"/>
      <c r="P243" s="192"/>
      <c r="Q243" s="192"/>
      <c r="R243" s="192"/>
      <c r="S243" s="192"/>
      <c r="T243" s="19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163</v>
      </c>
      <c r="AU243" s="187" t="s">
        <v>86</v>
      </c>
      <c r="AV243" s="13" t="s">
        <v>86</v>
      </c>
      <c r="AW243" s="13" t="s">
        <v>33</v>
      </c>
      <c r="AX243" s="13" t="s">
        <v>77</v>
      </c>
      <c r="AY243" s="187" t="s">
        <v>153</v>
      </c>
    </row>
    <row r="244" s="13" customFormat="1">
      <c r="A244" s="13"/>
      <c r="B244" s="185"/>
      <c r="C244" s="13"/>
      <c r="D244" s="186" t="s">
        <v>163</v>
      </c>
      <c r="E244" s="187" t="s">
        <v>1</v>
      </c>
      <c r="F244" s="188" t="s">
        <v>888</v>
      </c>
      <c r="G244" s="13"/>
      <c r="H244" s="189">
        <v>1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163</v>
      </c>
      <c r="AU244" s="187" t="s">
        <v>86</v>
      </c>
      <c r="AV244" s="13" t="s">
        <v>86</v>
      </c>
      <c r="AW244" s="13" t="s">
        <v>33</v>
      </c>
      <c r="AX244" s="13" t="s">
        <v>77</v>
      </c>
      <c r="AY244" s="187" t="s">
        <v>153</v>
      </c>
    </row>
    <row r="245" s="14" customFormat="1">
      <c r="A245" s="14"/>
      <c r="B245" s="194"/>
      <c r="C245" s="14"/>
      <c r="D245" s="186" t="s">
        <v>163</v>
      </c>
      <c r="E245" s="195" t="s">
        <v>1</v>
      </c>
      <c r="F245" s="196" t="s">
        <v>189</v>
      </c>
      <c r="G245" s="14"/>
      <c r="H245" s="197">
        <v>2</v>
      </c>
      <c r="I245" s="198"/>
      <c r="J245" s="14"/>
      <c r="K245" s="14"/>
      <c r="L245" s="194"/>
      <c r="M245" s="199"/>
      <c r="N245" s="200"/>
      <c r="O245" s="200"/>
      <c r="P245" s="200"/>
      <c r="Q245" s="200"/>
      <c r="R245" s="200"/>
      <c r="S245" s="200"/>
      <c r="T245" s="20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5" t="s">
        <v>163</v>
      </c>
      <c r="AU245" s="195" t="s">
        <v>86</v>
      </c>
      <c r="AV245" s="14" t="s">
        <v>154</v>
      </c>
      <c r="AW245" s="14" t="s">
        <v>33</v>
      </c>
      <c r="AX245" s="14" t="s">
        <v>8</v>
      </c>
      <c r="AY245" s="195" t="s">
        <v>153</v>
      </c>
    </row>
    <row r="246" s="2" customFormat="1" ht="16.5" customHeight="1">
      <c r="A246" s="37"/>
      <c r="B246" s="171"/>
      <c r="C246" s="202" t="s">
        <v>355</v>
      </c>
      <c r="D246" s="202" t="s">
        <v>257</v>
      </c>
      <c r="E246" s="203" t="s">
        <v>340</v>
      </c>
      <c r="F246" s="204" t="s">
        <v>341</v>
      </c>
      <c r="G246" s="205" t="s">
        <v>237</v>
      </c>
      <c r="H246" s="206">
        <v>3</v>
      </c>
      <c r="I246" s="207"/>
      <c r="J246" s="208">
        <f>ROUND(I246*H246,0)</f>
        <v>0</v>
      </c>
      <c r="K246" s="204" t="s">
        <v>1</v>
      </c>
      <c r="L246" s="209"/>
      <c r="M246" s="210" t="s">
        <v>1</v>
      </c>
      <c r="N246" s="211" t="s">
        <v>42</v>
      </c>
      <c r="O246" s="76"/>
      <c r="P246" s="181">
        <f>O246*H246</f>
        <v>0</v>
      </c>
      <c r="Q246" s="181">
        <v>0.00080000000000000004</v>
      </c>
      <c r="R246" s="181">
        <f>Q246*H246</f>
        <v>0.0024000000000000002</v>
      </c>
      <c r="S246" s="181">
        <v>0</v>
      </c>
      <c r="T246" s="18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3" t="s">
        <v>260</v>
      </c>
      <c r="AT246" s="183" t="s">
        <v>257</v>
      </c>
      <c r="AU246" s="183" t="s">
        <v>86</v>
      </c>
      <c r="AY246" s="18" t="s">
        <v>153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8" t="s">
        <v>8</v>
      </c>
      <c r="BK246" s="184">
        <f>ROUND(I246*H246,0)</f>
        <v>0</v>
      </c>
      <c r="BL246" s="18" t="s">
        <v>201</v>
      </c>
      <c r="BM246" s="183" t="s">
        <v>342</v>
      </c>
    </row>
    <row r="247" s="13" customFormat="1">
      <c r="A247" s="13"/>
      <c r="B247" s="185"/>
      <c r="C247" s="13"/>
      <c r="D247" s="186" t="s">
        <v>163</v>
      </c>
      <c r="E247" s="187" t="s">
        <v>1</v>
      </c>
      <c r="F247" s="188" t="s">
        <v>883</v>
      </c>
      <c r="G247" s="13"/>
      <c r="H247" s="189">
        <v>1</v>
      </c>
      <c r="I247" s="190"/>
      <c r="J247" s="13"/>
      <c r="K247" s="13"/>
      <c r="L247" s="185"/>
      <c r="M247" s="191"/>
      <c r="N247" s="192"/>
      <c r="O247" s="192"/>
      <c r="P247" s="192"/>
      <c r="Q247" s="192"/>
      <c r="R247" s="192"/>
      <c r="S247" s="192"/>
      <c r="T247" s="19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163</v>
      </c>
      <c r="AU247" s="187" t="s">
        <v>86</v>
      </c>
      <c r="AV247" s="13" t="s">
        <v>86</v>
      </c>
      <c r="AW247" s="13" t="s">
        <v>33</v>
      </c>
      <c r="AX247" s="13" t="s">
        <v>77</v>
      </c>
      <c r="AY247" s="187" t="s">
        <v>153</v>
      </c>
    </row>
    <row r="248" s="13" customFormat="1">
      <c r="A248" s="13"/>
      <c r="B248" s="185"/>
      <c r="C248" s="13"/>
      <c r="D248" s="186" t="s">
        <v>163</v>
      </c>
      <c r="E248" s="187" t="s">
        <v>1</v>
      </c>
      <c r="F248" s="188" t="s">
        <v>889</v>
      </c>
      <c r="G248" s="13"/>
      <c r="H248" s="189">
        <v>1</v>
      </c>
      <c r="I248" s="190"/>
      <c r="J248" s="13"/>
      <c r="K248" s="13"/>
      <c r="L248" s="185"/>
      <c r="M248" s="191"/>
      <c r="N248" s="192"/>
      <c r="O248" s="192"/>
      <c r="P248" s="192"/>
      <c r="Q248" s="192"/>
      <c r="R248" s="192"/>
      <c r="S248" s="192"/>
      <c r="T248" s="19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163</v>
      </c>
      <c r="AU248" s="187" t="s">
        <v>86</v>
      </c>
      <c r="AV248" s="13" t="s">
        <v>86</v>
      </c>
      <c r="AW248" s="13" t="s">
        <v>33</v>
      </c>
      <c r="AX248" s="13" t="s">
        <v>77</v>
      </c>
      <c r="AY248" s="187" t="s">
        <v>153</v>
      </c>
    </row>
    <row r="249" s="13" customFormat="1">
      <c r="A249" s="13"/>
      <c r="B249" s="185"/>
      <c r="C249" s="13"/>
      <c r="D249" s="186" t="s">
        <v>163</v>
      </c>
      <c r="E249" s="187" t="s">
        <v>1</v>
      </c>
      <c r="F249" s="188" t="s">
        <v>890</v>
      </c>
      <c r="G249" s="13"/>
      <c r="H249" s="189">
        <v>1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163</v>
      </c>
      <c r="AU249" s="187" t="s">
        <v>86</v>
      </c>
      <c r="AV249" s="13" t="s">
        <v>86</v>
      </c>
      <c r="AW249" s="13" t="s">
        <v>33</v>
      </c>
      <c r="AX249" s="13" t="s">
        <v>77</v>
      </c>
      <c r="AY249" s="187" t="s">
        <v>153</v>
      </c>
    </row>
    <row r="250" s="14" customFormat="1">
      <c r="A250" s="14"/>
      <c r="B250" s="194"/>
      <c r="C250" s="14"/>
      <c r="D250" s="186" t="s">
        <v>163</v>
      </c>
      <c r="E250" s="195" t="s">
        <v>1</v>
      </c>
      <c r="F250" s="196" t="s">
        <v>189</v>
      </c>
      <c r="G250" s="14"/>
      <c r="H250" s="197">
        <v>3</v>
      </c>
      <c r="I250" s="198"/>
      <c r="J250" s="14"/>
      <c r="K250" s="14"/>
      <c r="L250" s="194"/>
      <c r="M250" s="199"/>
      <c r="N250" s="200"/>
      <c r="O250" s="200"/>
      <c r="P250" s="200"/>
      <c r="Q250" s="200"/>
      <c r="R250" s="200"/>
      <c r="S250" s="200"/>
      <c r="T250" s="20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5" t="s">
        <v>163</v>
      </c>
      <c r="AU250" s="195" t="s">
        <v>86</v>
      </c>
      <c r="AV250" s="14" t="s">
        <v>154</v>
      </c>
      <c r="AW250" s="14" t="s">
        <v>33</v>
      </c>
      <c r="AX250" s="14" t="s">
        <v>8</v>
      </c>
      <c r="AY250" s="195" t="s">
        <v>153</v>
      </c>
    </row>
    <row r="251" s="2" customFormat="1" ht="16.5" customHeight="1">
      <c r="A251" s="37"/>
      <c r="B251" s="171"/>
      <c r="C251" s="202" t="s">
        <v>250</v>
      </c>
      <c r="D251" s="202" t="s">
        <v>257</v>
      </c>
      <c r="E251" s="203" t="s">
        <v>346</v>
      </c>
      <c r="F251" s="204" t="s">
        <v>347</v>
      </c>
      <c r="G251" s="205" t="s">
        <v>237</v>
      </c>
      <c r="H251" s="206">
        <v>3</v>
      </c>
      <c r="I251" s="207"/>
      <c r="J251" s="208">
        <f>ROUND(I251*H251,0)</f>
        <v>0</v>
      </c>
      <c r="K251" s="204" t="s">
        <v>1</v>
      </c>
      <c r="L251" s="209"/>
      <c r="M251" s="210" t="s">
        <v>1</v>
      </c>
      <c r="N251" s="211" t="s">
        <v>42</v>
      </c>
      <c r="O251" s="76"/>
      <c r="P251" s="181">
        <f>O251*H251</f>
        <v>0</v>
      </c>
      <c r="Q251" s="181">
        <v>0.00020000000000000001</v>
      </c>
      <c r="R251" s="181">
        <f>Q251*H251</f>
        <v>0.00060000000000000006</v>
      </c>
      <c r="S251" s="181">
        <v>0</v>
      </c>
      <c r="T251" s="18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3" t="s">
        <v>260</v>
      </c>
      <c r="AT251" s="183" t="s">
        <v>257</v>
      </c>
      <c r="AU251" s="183" t="s">
        <v>86</v>
      </c>
      <c r="AY251" s="18" t="s">
        <v>153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8" t="s">
        <v>8</v>
      </c>
      <c r="BK251" s="184">
        <f>ROUND(I251*H251,0)</f>
        <v>0</v>
      </c>
      <c r="BL251" s="18" t="s">
        <v>201</v>
      </c>
      <c r="BM251" s="183" t="s">
        <v>348</v>
      </c>
    </row>
    <row r="252" s="13" customFormat="1">
      <c r="A252" s="13"/>
      <c r="B252" s="185"/>
      <c r="C252" s="13"/>
      <c r="D252" s="186" t="s">
        <v>163</v>
      </c>
      <c r="E252" s="187" t="s">
        <v>1</v>
      </c>
      <c r="F252" s="188" t="s">
        <v>883</v>
      </c>
      <c r="G252" s="13"/>
      <c r="H252" s="189">
        <v>1</v>
      </c>
      <c r="I252" s="190"/>
      <c r="J252" s="13"/>
      <c r="K252" s="13"/>
      <c r="L252" s="185"/>
      <c r="M252" s="191"/>
      <c r="N252" s="192"/>
      <c r="O252" s="192"/>
      <c r="P252" s="192"/>
      <c r="Q252" s="192"/>
      <c r="R252" s="192"/>
      <c r="S252" s="192"/>
      <c r="T252" s="19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163</v>
      </c>
      <c r="AU252" s="187" t="s">
        <v>86</v>
      </c>
      <c r="AV252" s="13" t="s">
        <v>86</v>
      </c>
      <c r="AW252" s="13" t="s">
        <v>33</v>
      </c>
      <c r="AX252" s="13" t="s">
        <v>77</v>
      </c>
      <c r="AY252" s="187" t="s">
        <v>153</v>
      </c>
    </row>
    <row r="253" s="13" customFormat="1">
      <c r="A253" s="13"/>
      <c r="B253" s="185"/>
      <c r="C253" s="13"/>
      <c r="D253" s="186" t="s">
        <v>163</v>
      </c>
      <c r="E253" s="187" t="s">
        <v>1</v>
      </c>
      <c r="F253" s="188" t="s">
        <v>889</v>
      </c>
      <c r="G253" s="13"/>
      <c r="H253" s="189">
        <v>1</v>
      </c>
      <c r="I253" s="190"/>
      <c r="J253" s="13"/>
      <c r="K253" s="13"/>
      <c r="L253" s="185"/>
      <c r="M253" s="191"/>
      <c r="N253" s="192"/>
      <c r="O253" s="192"/>
      <c r="P253" s="192"/>
      <c r="Q253" s="192"/>
      <c r="R253" s="192"/>
      <c r="S253" s="192"/>
      <c r="T253" s="19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163</v>
      </c>
      <c r="AU253" s="187" t="s">
        <v>86</v>
      </c>
      <c r="AV253" s="13" t="s">
        <v>86</v>
      </c>
      <c r="AW253" s="13" t="s">
        <v>33</v>
      </c>
      <c r="AX253" s="13" t="s">
        <v>77</v>
      </c>
      <c r="AY253" s="187" t="s">
        <v>153</v>
      </c>
    </row>
    <row r="254" s="13" customFormat="1">
      <c r="A254" s="13"/>
      <c r="B254" s="185"/>
      <c r="C254" s="13"/>
      <c r="D254" s="186" t="s">
        <v>163</v>
      </c>
      <c r="E254" s="187" t="s">
        <v>1</v>
      </c>
      <c r="F254" s="188" t="s">
        <v>890</v>
      </c>
      <c r="G254" s="13"/>
      <c r="H254" s="189">
        <v>1</v>
      </c>
      <c r="I254" s="190"/>
      <c r="J254" s="13"/>
      <c r="K254" s="13"/>
      <c r="L254" s="185"/>
      <c r="M254" s="191"/>
      <c r="N254" s="192"/>
      <c r="O254" s="192"/>
      <c r="P254" s="192"/>
      <c r="Q254" s="192"/>
      <c r="R254" s="192"/>
      <c r="S254" s="192"/>
      <c r="T254" s="19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163</v>
      </c>
      <c r="AU254" s="187" t="s">
        <v>86</v>
      </c>
      <c r="AV254" s="13" t="s">
        <v>86</v>
      </c>
      <c r="AW254" s="13" t="s">
        <v>33</v>
      </c>
      <c r="AX254" s="13" t="s">
        <v>77</v>
      </c>
      <c r="AY254" s="187" t="s">
        <v>153</v>
      </c>
    </row>
    <row r="255" s="14" customFormat="1">
      <c r="A255" s="14"/>
      <c r="B255" s="194"/>
      <c r="C255" s="14"/>
      <c r="D255" s="186" t="s">
        <v>163</v>
      </c>
      <c r="E255" s="195" t="s">
        <v>1</v>
      </c>
      <c r="F255" s="196" t="s">
        <v>189</v>
      </c>
      <c r="G255" s="14"/>
      <c r="H255" s="197">
        <v>3</v>
      </c>
      <c r="I255" s="198"/>
      <c r="J255" s="14"/>
      <c r="K255" s="14"/>
      <c r="L255" s="194"/>
      <c r="M255" s="199"/>
      <c r="N255" s="200"/>
      <c r="O255" s="200"/>
      <c r="P255" s="200"/>
      <c r="Q255" s="200"/>
      <c r="R255" s="200"/>
      <c r="S255" s="200"/>
      <c r="T255" s="20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5" t="s">
        <v>163</v>
      </c>
      <c r="AU255" s="195" t="s">
        <v>86</v>
      </c>
      <c r="AV255" s="14" t="s">
        <v>154</v>
      </c>
      <c r="AW255" s="14" t="s">
        <v>33</v>
      </c>
      <c r="AX255" s="14" t="s">
        <v>8</v>
      </c>
      <c r="AY255" s="195" t="s">
        <v>153</v>
      </c>
    </row>
    <row r="256" s="2" customFormat="1" ht="24.15" customHeight="1">
      <c r="A256" s="37"/>
      <c r="B256" s="171"/>
      <c r="C256" s="172" t="s">
        <v>362</v>
      </c>
      <c r="D256" s="172" t="s">
        <v>156</v>
      </c>
      <c r="E256" s="173" t="s">
        <v>350</v>
      </c>
      <c r="F256" s="174" t="s">
        <v>351</v>
      </c>
      <c r="G256" s="175" t="s">
        <v>237</v>
      </c>
      <c r="H256" s="176">
        <v>3</v>
      </c>
      <c r="I256" s="177"/>
      <c r="J256" s="178">
        <f>ROUND(I256*H256,0)</f>
        <v>0</v>
      </c>
      <c r="K256" s="174" t="s">
        <v>160</v>
      </c>
      <c r="L256" s="38"/>
      <c r="M256" s="179" t="s">
        <v>1</v>
      </c>
      <c r="N256" s="180" t="s">
        <v>42</v>
      </c>
      <c r="O256" s="76"/>
      <c r="P256" s="181">
        <f>O256*H256</f>
        <v>0</v>
      </c>
      <c r="Q256" s="181">
        <v>3.9140000000000001E-05</v>
      </c>
      <c r="R256" s="181">
        <f>Q256*H256</f>
        <v>0.00011742</v>
      </c>
      <c r="S256" s="181">
        <v>0</v>
      </c>
      <c r="T256" s="18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3" t="s">
        <v>201</v>
      </c>
      <c r="AT256" s="183" t="s">
        <v>156</v>
      </c>
      <c r="AU256" s="183" t="s">
        <v>86</v>
      </c>
      <c r="AY256" s="18" t="s">
        <v>153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</v>
      </c>
      <c r="BK256" s="184">
        <f>ROUND(I256*H256,0)</f>
        <v>0</v>
      </c>
      <c r="BL256" s="18" t="s">
        <v>201</v>
      </c>
      <c r="BM256" s="183" t="s">
        <v>352</v>
      </c>
    </row>
    <row r="257" s="13" customFormat="1">
      <c r="A257" s="13"/>
      <c r="B257" s="185"/>
      <c r="C257" s="13"/>
      <c r="D257" s="186" t="s">
        <v>163</v>
      </c>
      <c r="E257" s="187" t="s">
        <v>1</v>
      </c>
      <c r="F257" s="188" t="s">
        <v>891</v>
      </c>
      <c r="G257" s="13"/>
      <c r="H257" s="189">
        <v>1</v>
      </c>
      <c r="I257" s="190"/>
      <c r="J257" s="13"/>
      <c r="K257" s="13"/>
      <c r="L257" s="185"/>
      <c r="M257" s="191"/>
      <c r="N257" s="192"/>
      <c r="O257" s="192"/>
      <c r="P257" s="192"/>
      <c r="Q257" s="192"/>
      <c r="R257" s="192"/>
      <c r="S257" s="192"/>
      <c r="T257" s="19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7" t="s">
        <v>163</v>
      </c>
      <c r="AU257" s="187" t="s">
        <v>86</v>
      </c>
      <c r="AV257" s="13" t="s">
        <v>86</v>
      </c>
      <c r="AW257" s="13" t="s">
        <v>33</v>
      </c>
      <c r="AX257" s="13" t="s">
        <v>77</v>
      </c>
      <c r="AY257" s="187" t="s">
        <v>153</v>
      </c>
    </row>
    <row r="258" s="13" customFormat="1">
      <c r="A258" s="13"/>
      <c r="B258" s="185"/>
      <c r="C258" s="13"/>
      <c r="D258" s="186" t="s">
        <v>163</v>
      </c>
      <c r="E258" s="187" t="s">
        <v>1</v>
      </c>
      <c r="F258" s="188" t="s">
        <v>892</v>
      </c>
      <c r="G258" s="13"/>
      <c r="H258" s="189">
        <v>1</v>
      </c>
      <c r="I258" s="190"/>
      <c r="J258" s="13"/>
      <c r="K258" s="13"/>
      <c r="L258" s="185"/>
      <c r="M258" s="191"/>
      <c r="N258" s="192"/>
      <c r="O258" s="192"/>
      <c r="P258" s="192"/>
      <c r="Q258" s="192"/>
      <c r="R258" s="192"/>
      <c r="S258" s="192"/>
      <c r="T258" s="19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163</v>
      </c>
      <c r="AU258" s="187" t="s">
        <v>86</v>
      </c>
      <c r="AV258" s="13" t="s">
        <v>86</v>
      </c>
      <c r="AW258" s="13" t="s">
        <v>33</v>
      </c>
      <c r="AX258" s="13" t="s">
        <v>77</v>
      </c>
      <c r="AY258" s="187" t="s">
        <v>153</v>
      </c>
    </row>
    <row r="259" s="13" customFormat="1">
      <c r="A259" s="13"/>
      <c r="B259" s="185"/>
      <c r="C259" s="13"/>
      <c r="D259" s="186" t="s">
        <v>163</v>
      </c>
      <c r="E259" s="187" t="s">
        <v>1</v>
      </c>
      <c r="F259" s="188" t="s">
        <v>893</v>
      </c>
      <c r="G259" s="13"/>
      <c r="H259" s="189">
        <v>1</v>
      </c>
      <c r="I259" s="190"/>
      <c r="J259" s="13"/>
      <c r="K259" s="13"/>
      <c r="L259" s="185"/>
      <c r="M259" s="191"/>
      <c r="N259" s="192"/>
      <c r="O259" s="192"/>
      <c r="P259" s="192"/>
      <c r="Q259" s="192"/>
      <c r="R259" s="192"/>
      <c r="S259" s="192"/>
      <c r="T259" s="19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7" t="s">
        <v>163</v>
      </c>
      <c r="AU259" s="187" t="s">
        <v>86</v>
      </c>
      <c r="AV259" s="13" t="s">
        <v>86</v>
      </c>
      <c r="AW259" s="13" t="s">
        <v>33</v>
      </c>
      <c r="AX259" s="13" t="s">
        <v>77</v>
      </c>
      <c r="AY259" s="187" t="s">
        <v>153</v>
      </c>
    </row>
    <row r="260" s="14" customFormat="1">
      <c r="A260" s="14"/>
      <c r="B260" s="194"/>
      <c r="C260" s="14"/>
      <c r="D260" s="186" t="s">
        <v>163</v>
      </c>
      <c r="E260" s="195" t="s">
        <v>1</v>
      </c>
      <c r="F260" s="196" t="s">
        <v>189</v>
      </c>
      <c r="G260" s="14"/>
      <c r="H260" s="197">
        <v>3</v>
      </c>
      <c r="I260" s="198"/>
      <c r="J260" s="14"/>
      <c r="K260" s="14"/>
      <c r="L260" s="194"/>
      <c r="M260" s="199"/>
      <c r="N260" s="200"/>
      <c r="O260" s="200"/>
      <c r="P260" s="200"/>
      <c r="Q260" s="200"/>
      <c r="R260" s="200"/>
      <c r="S260" s="200"/>
      <c r="T260" s="20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5" t="s">
        <v>163</v>
      </c>
      <c r="AU260" s="195" t="s">
        <v>86</v>
      </c>
      <c r="AV260" s="14" t="s">
        <v>154</v>
      </c>
      <c r="AW260" s="14" t="s">
        <v>33</v>
      </c>
      <c r="AX260" s="14" t="s">
        <v>8</v>
      </c>
      <c r="AY260" s="195" t="s">
        <v>153</v>
      </c>
    </row>
    <row r="261" s="2" customFormat="1" ht="24.15" customHeight="1">
      <c r="A261" s="37"/>
      <c r="B261" s="171"/>
      <c r="C261" s="202" t="s">
        <v>253</v>
      </c>
      <c r="D261" s="202" t="s">
        <v>257</v>
      </c>
      <c r="E261" s="203" t="s">
        <v>356</v>
      </c>
      <c r="F261" s="204" t="s">
        <v>357</v>
      </c>
      <c r="G261" s="205" t="s">
        <v>237</v>
      </c>
      <c r="H261" s="206">
        <v>2</v>
      </c>
      <c r="I261" s="207"/>
      <c r="J261" s="208">
        <f>ROUND(I261*H261,0)</f>
        <v>0</v>
      </c>
      <c r="K261" s="204" t="s">
        <v>1</v>
      </c>
      <c r="L261" s="209"/>
      <c r="M261" s="210" t="s">
        <v>1</v>
      </c>
      <c r="N261" s="211" t="s">
        <v>42</v>
      </c>
      <c r="O261" s="76"/>
      <c r="P261" s="181">
        <f>O261*H261</f>
        <v>0</v>
      </c>
      <c r="Q261" s="181">
        <v>0.0018</v>
      </c>
      <c r="R261" s="181">
        <f>Q261*H261</f>
        <v>0.0035999999999999999</v>
      </c>
      <c r="S261" s="181">
        <v>0</v>
      </c>
      <c r="T261" s="1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3" t="s">
        <v>260</v>
      </c>
      <c r="AT261" s="183" t="s">
        <v>257</v>
      </c>
      <c r="AU261" s="183" t="s">
        <v>86</v>
      </c>
      <c r="AY261" s="18" t="s">
        <v>153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</v>
      </c>
      <c r="BK261" s="184">
        <f>ROUND(I261*H261,0)</f>
        <v>0</v>
      </c>
      <c r="BL261" s="18" t="s">
        <v>201</v>
      </c>
      <c r="BM261" s="183" t="s">
        <v>358</v>
      </c>
    </row>
    <row r="262" s="13" customFormat="1">
      <c r="A262" s="13"/>
      <c r="B262" s="185"/>
      <c r="C262" s="13"/>
      <c r="D262" s="186" t="s">
        <v>163</v>
      </c>
      <c r="E262" s="187" t="s">
        <v>1</v>
      </c>
      <c r="F262" s="188" t="s">
        <v>894</v>
      </c>
      <c r="G262" s="13"/>
      <c r="H262" s="189">
        <v>1</v>
      </c>
      <c r="I262" s="190"/>
      <c r="J262" s="13"/>
      <c r="K262" s="13"/>
      <c r="L262" s="185"/>
      <c r="M262" s="191"/>
      <c r="N262" s="192"/>
      <c r="O262" s="192"/>
      <c r="P262" s="192"/>
      <c r="Q262" s="192"/>
      <c r="R262" s="192"/>
      <c r="S262" s="192"/>
      <c r="T262" s="19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163</v>
      </c>
      <c r="AU262" s="187" t="s">
        <v>86</v>
      </c>
      <c r="AV262" s="13" t="s">
        <v>86</v>
      </c>
      <c r="AW262" s="13" t="s">
        <v>33</v>
      </c>
      <c r="AX262" s="13" t="s">
        <v>77</v>
      </c>
      <c r="AY262" s="187" t="s">
        <v>153</v>
      </c>
    </row>
    <row r="263" s="13" customFormat="1">
      <c r="A263" s="13"/>
      <c r="B263" s="185"/>
      <c r="C263" s="13"/>
      <c r="D263" s="186" t="s">
        <v>163</v>
      </c>
      <c r="E263" s="187" t="s">
        <v>1</v>
      </c>
      <c r="F263" s="188" t="s">
        <v>895</v>
      </c>
      <c r="G263" s="13"/>
      <c r="H263" s="189">
        <v>1</v>
      </c>
      <c r="I263" s="190"/>
      <c r="J263" s="13"/>
      <c r="K263" s="13"/>
      <c r="L263" s="185"/>
      <c r="M263" s="191"/>
      <c r="N263" s="192"/>
      <c r="O263" s="192"/>
      <c r="P263" s="192"/>
      <c r="Q263" s="192"/>
      <c r="R263" s="192"/>
      <c r="S263" s="192"/>
      <c r="T263" s="19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163</v>
      </c>
      <c r="AU263" s="187" t="s">
        <v>86</v>
      </c>
      <c r="AV263" s="13" t="s">
        <v>86</v>
      </c>
      <c r="AW263" s="13" t="s">
        <v>33</v>
      </c>
      <c r="AX263" s="13" t="s">
        <v>77</v>
      </c>
      <c r="AY263" s="187" t="s">
        <v>153</v>
      </c>
    </row>
    <row r="264" s="14" customFormat="1">
      <c r="A264" s="14"/>
      <c r="B264" s="194"/>
      <c r="C264" s="14"/>
      <c r="D264" s="186" t="s">
        <v>163</v>
      </c>
      <c r="E264" s="195" t="s">
        <v>1</v>
      </c>
      <c r="F264" s="196" t="s">
        <v>189</v>
      </c>
      <c r="G264" s="14"/>
      <c r="H264" s="197">
        <v>2</v>
      </c>
      <c r="I264" s="198"/>
      <c r="J264" s="14"/>
      <c r="K264" s="14"/>
      <c r="L264" s="194"/>
      <c r="M264" s="199"/>
      <c r="N264" s="200"/>
      <c r="O264" s="200"/>
      <c r="P264" s="200"/>
      <c r="Q264" s="200"/>
      <c r="R264" s="200"/>
      <c r="S264" s="200"/>
      <c r="T264" s="20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5" t="s">
        <v>163</v>
      </c>
      <c r="AU264" s="195" t="s">
        <v>86</v>
      </c>
      <c r="AV264" s="14" t="s">
        <v>154</v>
      </c>
      <c r="AW264" s="14" t="s">
        <v>33</v>
      </c>
      <c r="AX264" s="14" t="s">
        <v>8</v>
      </c>
      <c r="AY264" s="195" t="s">
        <v>153</v>
      </c>
    </row>
    <row r="265" s="2" customFormat="1" ht="24.15" customHeight="1">
      <c r="A265" s="37"/>
      <c r="B265" s="171"/>
      <c r="C265" s="202" t="s">
        <v>371</v>
      </c>
      <c r="D265" s="202" t="s">
        <v>257</v>
      </c>
      <c r="E265" s="203" t="s">
        <v>359</v>
      </c>
      <c r="F265" s="204" t="s">
        <v>360</v>
      </c>
      <c r="G265" s="205" t="s">
        <v>237</v>
      </c>
      <c r="H265" s="206">
        <v>1</v>
      </c>
      <c r="I265" s="207"/>
      <c r="J265" s="208">
        <f>ROUND(I265*H265,0)</f>
        <v>0</v>
      </c>
      <c r="K265" s="204" t="s">
        <v>1</v>
      </c>
      <c r="L265" s="209"/>
      <c r="M265" s="210" t="s">
        <v>1</v>
      </c>
      <c r="N265" s="211" t="s">
        <v>42</v>
      </c>
      <c r="O265" s="76"/>
      <c r="P265" s="181">
        <f>O265*H265</f>
        <v>0</v>
      </c>
      <c r="Q265" s="181">
        <v>0.0018</v>
      </c>
      <c r="R265" s="181">
        <f>Q265*H265</f>
        <v>0.0018</v>
      </c>
      <c r="S265" s="181">
        <v>0</v>
      </c>
      <c r="T265" s="18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3" t="s">
        <v>260</v>
      </c>
      <c r="AT265" s="183" t="s">
        <v>257</v>
      </c>
      <c r="AU265" s="183" t="s">
        <v>86</v>
      </c>
      <c r="AY265" s="18" t="s">
        <v>153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8" t="s">
        <v>8</v>
      </c>
      <c r="BK265" s="184">
        <f>ROUND(I265*H265,0)</f>
        <v>0</v>
      </c>
      <c r="BL265" s="18" t="s">
        <v>201</v>
      </c>
      <c r="BM265" s="183" t="s">
        <v>361</v>
      </c>
    </row>
    <row r="266" s="13" customFormat="1">
      <c r="A266" s="13"/>
      <c r="B266" s="185"/>
      <c r="C266" s="13"/>
      <c r="D266" s="186" t="s">
        <v>163</v>
      </c>
      <c r="E266" s="187" t="s">
        <v>1</v>
      </c>
      <c r="F266" s="188" t="s">
        <v>893</v>
      </c>
      <c r="G266" s="13"/>
      <c r="H266" s="189">
        <v>1</v>
      </c>
      <c r="I266" s="190"/>
      <c r="J266" s="13"/>
      <c r="K266" s="13"/>
      <c r="L266" s="185"/>
      <c r="M266" s="191"/>
      <c r="N266" s="192"/>
      <c r="O266" s="192"/>
      <c r="P266" s="192"/>
      <c r="Q266" s="192"/>
      <c r="R266" s="192"/>
      <c r="S266" s="192"/>
      <c r="T266" s="19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7" t="s">
        <v>163</v>
      </c>
      <c r="AU266" s="187" t="s">
        <v>86</v>
      </c>
      <c r="AV266" s="13" t="s">
        <v>86</v>
      </c>
      <c r="AW266" s="13" t="s">
        <v>33</v>
      </c>
      <c r="AX266" s="13" t="s">
        <v>77</v>
      </c>
      <c r="AY266" s="187" t="s">
        <v>153</v>
      </c>
    </row>
    <row r="267" s="14" customFormat="1">
      <c r="A267" s="14"/>
      <c r="B267" s="194"/>
      <c r="C267" s="14"/>
      <c r="D267" s="186" t="s">
        <v>163</v>
      </c>
      <c r="E267" s="195" t="s">
        <v>1</v>
      </c>
      <c r="F267" s="196" t="s">
        <v>189</v>
      </c>
      <c r="G267" s="14"/>
      <c r="H267" s="197">
        <v>1</v>
      </c>
      <c r="I267" s="198"/>
      <c r="J267" s="14"/>
      <c r="K267" s="14"/>
      <c r="L267" s="194"/>
      <c r="M267" s="199"/>
      <c r="N267" s="200"/>
      <c r="O267" s="200"/>
      <c r="P267" s="200"/>
      <c r="Q267" s="200"/>
      <c r="R267" s="200"/>
      <c r="S267" s="200"/>
      <c r="T267" s="20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5" t="s">
        <v>163</v>
      </c>
      <c r="AU267" s="195" t="s">
        <v>86</v>
      </c>
      <c r="AV267" s="14" t="s">
        <v>154</v>
      </c>
      <c r="AW267" s="14" t="s">
        <v>33</v>
      </c>
      <c r="AX267" s="14" t="s">
        <v>8</v>
      </c>
      <c r="AY267" s="195" t="s">
        <v>153</v>
      </c>
    </row>
    <row r="268" s="2" customFormat="1" ht="24.15" customHeight="1">
      <c r="A268" s="37"/>
      <c r="B268" s="171"/>
      <c r="C268" s="172" t="s">
        <v>375</v>
      </c>
      <c r="D268" s="172" t="s">
        <v>156</v>
      </c>
      <c r="E268" s="173" t="s">
        <v>896</v>
      </c>
      <c r="F268" s="174" t="s">
        <v>897</v>
      </c>
      <c r="G268" s="175" t="s">
        <v>237</v>
      </c>
      <c r="H268" s="176">
        <v>1</v>
      </c>
      <c r="I268" s="177"/>
      <c r="J268" s="178">
        <f>ROUND(I268*H268,0)</f>
        <v>0</v>
      </c>
      <c r="K268" s="174" t="s">
        <v>160</v>
      </c>
      <c r="L268" s="38"/>
      <c r="M268" s="179" t="s">
        <v>1</v>
      </c>
      <c r="N268" s="180" t="s">
        <v>42</v>
      </c>
      <c r="O268" s="76"/>
      <c r="P268" s="181">
        <f>O268*H268</f>
        <v>0</v>
      </c>
      <c r="Q268" s="181">
        <v>3.9140000000000001E-05</v>
      </c>
      <c r="R268" s="181">
        <f>Q268*H268</f>
        <v>3.9140000000000001E-05</v>
      </c>
      <c r="S268" s="181">
        <v>0</v>
      </c>
      <c r="T268" s="18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3" t="s">
        <v>201</v>
      </c>
      <c r="AT268" s="183" t="s">
        <v>156</v>
      </c>
      <c r="AU268" s="183" t="s">
        <v>86</v>
      </c>
      <c r="AY268" s="18" t="s">
        <v>153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8" t="s">
        <v>8</v>
      </c>
      <c r="BK268" s="184">
        <f>ROUND(I268*H268,0)</f>
        <v>0</v>
      </c>
      <c r="BL268" s="18" t="s">
        <v>201</v>
      </c>
      <c r="BM268" s="183" t="s">
        <v>898</v>
      </c>
    </row>
    <row r="269" s="13" customFormat="1">
      <c r="A269" s="13"/>
      <c r="B269" s="185"/>
      <c r="C269" s="13"/>
      <c r="D269" s="186" t="s">
        <v>163</v>
      </c>
      <c r="E269" s="187" t="s">
        <v>1</v>
      </c>
      <c r="F269" s="188" t="s">
        <v>888</v>
      </c>
      <c r="G269" s="13"/>
      <c r="H269" s="189">
        <v>1</v>
      </c>
      <c r="I269" s="190"/>
      <c r="J269" s="13"/>
      <c r="K269" s="13"/>
      <c r="L269" s="185"/>
      <c r="M269" s="191"/>
      <c r="N269" s="192"/>
      <c r="O269" s="192"/>
      <c r="P269" s="192"/>
      <c r="Q269" s="192"/>
      <c r="R269" s="192"/>
      <c r="S269" s="192"/>
      <c r="T269" s="19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163</v>
      </c>
      <c r="AU269" s="187" t="s">
        <v>86</v>
      </c>
      <c r="AV269" s="13" t="s">
        <v>86</v>
      </c>
      <c r="AW269" s="13" t="s">
        <v>33</v>
      </c>
      <c r="AX269" s="13" t="s">
        <v>8</v>
      </c>
      <c r="AY269" s="187" t="s">
        <v>153</v>
      </c>
    </row>
    <row r="270" s="2" customFormat="1" ht="16.5" customHeight="1">
      <c r="A270" s="37"/>
      <c r="B270" s="171"/>
      <c r="C270" s="202" t="s">
        <v>379</v>
      </c>
      <c r="D270" s="202" t="s">
        <v>257</v>
      </c>
      <c r="E270" s="203" t="s">
        <v>899</v>
      </c>
      <c r="F270" s="204" t="s">
        <v>900</v>
      </c>
      <c r="G270" s="205" t="s">
        <v>237</v>
      </c>
      <c r="H270" s="206">
        <v>1</v>
      </c>
      <c r="I270" s="207"/>
      <c r="J270" s="208">
        <f>ROUND(I270*H270,0)</f>
        <v>0</v>
      </c>
      <c r="K270" s="204" t="s">
        <v>160</v>
      </c>
      <c r="L270" s="209"/>
      <c r="M270" s="210" t="s">
        <v>1</v>
      </c>
      <c r="N270" s="211" t="s">
        <v>42</v>
      </c>
      <c r="O270" s="76"/>
      <c r="P270" s="181">
        <f>O270*H270</f>
        <v>0</v>
      </c>
      <c r="Q270" s="181">
        <v>0.0018</v>
      </c>
      <c r="R270" s="181">
        <f>Q270*H270</f>
        <v>0.0018</v>
      </c>
      <c r="S270" s="181">
        <v>0</v>
      </c>
      <c r="T270" s="18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3" t="s">
        <v>260</v>
      </c>
      <c r="AT270" s="183" t="s">
        <v>257</v>
      </c>
      <c r="AU270" s="183" t="s">
        <v>86</v>
      </c>
      <c r="AY270" s="18" t="s">
        <v>153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8" t="s">
        <v>8</v>
      </c>
      <c r="BK270" s="184">
        <f>ROUND(I270*H270,0)</f>
        <v>0</v>
      </c>
      <c r="BL270" s="18" t="s">
        <v>201</v>
      </c>
      <c r="BM270" s="183" t="s">
        <v>901</v>
      </c>
    </row>
    <row r="271" s="13" customFormat="1">
      <c r="A271" s="13"/>
      <c r="B271" s="185"/>
      <c r="C271" s="13"/>
      <c r="D271" s="186" t="s">
        <v>163</v>
      </c>
      <c r="E271" s="187" t="s">
        <v>1</v>
      </c>
      <c r="F271" s="188" t="s">
        <v>888</v>
      </c>
      <c r="G271" s="13"/>
      <c r="H271" s="189">
        <v>1</v>
      </c>
      <c r="I271" s="190"/>
      <c r="J271" s="13"/>
      <c r="K271" s="13"/>
      <c r="L271" s="185"/>
      <c r="M271" s="191"/>
      <c r="N271" s="192"/>
      <c r="O271" s="192"/>
      <c r="P271" s="192"/>
      <c r="Q271" s="192"/>
      <c r="R271" s="192"/>
      <c r="S271" s="192"/>
      <c r="T271" s="19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163</v>
      </c>
      <c r="AU271" s="187" t="s">
        <v>86</v>
      </c>
      <c r="AV271" s="13" t="s">
        <v>86</v>
      </c>
      <c r="AW271" s="13" t="s">
        <v>33</v>
      </c>
      <c r="AX271" s="13" t="s">
        <v>8</v>
      </c>
      <c r="AY271" s="187" t="s">
        <v>153</v>
      </c>
    </row>
    <row r="272" s="2" customFormat="1" ht="24.15" customHeight="1">
      <c r="A272" s="37"/>
      <c r="B272" s="171"/>
      <c r="C272" s="172" t="s">
        <v>261</v>
      </c>
      <c r="D272" s="172" t="s">
        <v>156</v>
      </c>
      <c r="E272" s="173" t="s">
        <v>363</v>
      </c>
      <c r="F272" s="174" t="s">
        <v>364</v>
      </c>
      <c r="G272" s="175" t="s">
        <v>206</v>
      </c>
      <c r="H272" s="176">
        <v>0.20599999999999999</v>
      </c>
      <c r="I272" s="177"/>
      <c r="J272" s="178">
        <f>ROUND(I272*H272,0)</f>
        <v>0</v>
      </c>
      <c r="K272" s="174" t="s">
        <v>160</v>
      </c>
      <c r="L272" s="38"/>
      <c r="M272" s="179" t="s">
        <v>1</v>
      </c>
      <c r="N272" s="180" t="s">
        <v>42</v>
      </c>
      <c r="O272" s="76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3" t="s">
        <v>201</v>
      </c>
      <c r="AT272" s="183" t="s">
        <v>156</v>
      </c>
      <c r="AU272" s="183" t="s">
        <v>86</v>
      </c>
      <c r="AY272" s="18" t="s">
        <v>153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8" t="s">
        <v>8</v>
      </c>
      <c r="BK272" s="184">
        <f>ROUND(I272*H272,0)</f>
        <v>0</v>
      </c>
      <c r="BL272" s="18" t="s">
        <v>201</v>
      </c>
      <c r="BM272" s="183" t="s">
        <v>365</v>
      </c>
    </row>
    <row r="273" s="2" customFormat="1" ht="24.15" customHeight="1">
      <c r="A273" s="37"/>
      <c r="B273" s="171"/>
      <c r="C273" s="172" t="s">
        <v>390</v>
      </c>
      <c r="D273" s="172" t="s">
        <v>156</v>
      </c>
      <c r="E273" s="173" t="s">
        <v>366</v>
      </c>
      <c r="F273" s="174" t="s">
        <v>367</v>
      </c>
      <c r="G273" s="175" t="s">
        <v>206</v>
      </c>
      <c r="H273" s="176">
        <v>0.20599999999999999</v>
      </c>
      <c r="I273" s="177"/>
      <c r="J273" s="178">
        <f>ROUND(I273*H273,0)</f>
        <v>0</v>
      </c>
      <c r="K273" s="174" t="s">
        <v>160</v>
      </c>
      <c r="L273" s="38"/>
      <c r="M273" s="179" t="s">
        <v>1</v>
      </c>
      <c r="N273" s="180" t="s">
        <v>42</v>
      </c>
      <c r="O273" s="76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3" t="s">
        <v>201</v>
      </c>
      <c r="AT273" s="183" t="s">
        <v>156</v>
      </c>
      <c r="AU273" s="183" t="s">
        <v>86</v>
      </c>
      <c r="AY273" s="18" t="s">
        <v>153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8" t="s">
        <v>8</v>
      </c>
      <c r="BK273" s="184">
        <f>ROUND(I273*H273,0)</f>
        <v>0</v>
      </c>
      <c r="BL273" s="18" t="s">
        <v>201</v>
      </c>
      <c r="BM273" s="183" t="s">
        <v>368</v>
      </c>
    </row>
    <row r="274" s="12" customFormat="1" ht="22.8" customHeight="1">
      <c r="A274" s="12"/>
      <c r="B274" s="158"/>
      <c r="C274" s="12"/>
      <c r="D274" s="159" t="s">
        <v>76</v>
      </c>
      <c r="E274" s="169" t="s">
        <v>369</v>
      </c>
      <c r="F274" s="169" t="s">
        <v>370</v>
      </c>
      <c r="G274" s="12"/>
      <c r="H274" s="12"/>
      <c r="I274" s="161"/>
      <c r="J274" s="170">
        <f>BK274</f>
        <v>0</v>
      </c>
      <c r="K274" s="12"/>
      <c r="L274" s="158"/>
      <c r="M274" s="163"/>
      <c r="N274" s="164"/>
      <c r="O274" s="164"/>
      <c r="P274" s="165">
        <f>SUM(P275:P283)</f>
        <v>0</v>
      </c>
      <c r="Q274" s="164"/>
      <c r="R274" s="165">
        <f>SUM(R275:R283)</f>
        <v>0.0315</v>
      </c>
      <c r="S274" s="164"/>
      <c r="T274" s="166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9" t="s">
        <v>86</v>
      </c>
      <c r="AT274" s="167" t="s">
        <v>76</v>
      </c>
      <c r="AU274" s="167" t="s">
        <v>8</v>
      </c>
      <c r="AY274" s="159" t="s">
        <v>153</v>
      </c>
      <c r="BK274" s="168">
        <f>SUM(BK275:BK283)</f>
        <v>0</v>
      </c>
    </row>
    <row r="275" s="2" customFormat="1" ht="24.15" customHeight="1">
      <c r="A275" s="37"/>
      <c r="B275" s="171"/>
      <c r="C275" s="172" t="s">
        <v>394</v>
      </c>
      <c r="D275" s="172" t="s">
        <v>156</v>
      </c>
      <c r="E275" s="173" t="s">
        <v>902</v>
      </c>
      <c r="F275" s="174" t="s">
        <v>903</v>
      </c>
      <c r="G275" s="175" t="s">
        <v>249</v>
      </c>
      <c r="H275" s="176">
        <v>1</v>
      </c>
      <c r="I275" s="177"/>
      <c r="J275" s="178">
        <f>ROUND(I275*H275,0)</f>
        <v>0</v>
      </c>
      <c r="K275" s="174" t="s">
        <v>160</v>
      </c>
      <c r="L275" s="38"/>
      <c r="M275" s="179" t="s">
        <v>1</v>
      </c>
      <c r="N275" s="180" t="s">
        <v>42</v>
      </c>
      <c r="O275" s="76"/>
      <c r="P275" s="181">
        <f>O275*H275</f>
        <v>0</v>
      </c>
      <c r="Q275" s="181">
        <v>0.0038999999999999998</v>
      </c>
      <c r="R275" s="181">
        <f>Q275*H275</f>
        <v>0.0038999999999999998</v>
      </c>
      <c r="S275" s="181">
        <v>0</v>
      </c>
      <c r="T275" s="18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3" t="s">
        <v>201</v>
      </c>
      <c r="AT275" s="183" t="s">
        <v>156</v>
      </c>
      <c r="AU275" s="183" t="s">
        <v>86</v>
      </c>
      <c r="AY275" s="18" t="s">
        <v>153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8" t="s">
        <v>8</v>
      </c>
      <c r="BK275" s="184">
        <f>ROUND(I275*H275,0)</f>
        <v>0</v>
      </c>
      <c r="BL275" s="18" t="s">
        <v>201</v>
      </c>
      <c r="BM275" s="183" t="s">
        <v>904</v>
      </c>
    </row>
    <row r="276" s="13" customFormat="1">
      <c r="A276" s="13"/>
      <c r="B276" s="185"/>
      <c r="C276" s="13"/>
      <c r="D276" s="186" t="s">
        <v>163</v>
      </c>
      <c r="E276" s="187" t="s">
        <v>1</v>
      </c>
      <c r="F276" s="188" t="s">
        <v>888</v>
      </c>
      <c r="G276" s="13"/>
      <c r="H276" s="189">
        <v>1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163</v>
      </c>
      <c r="AU276" s="187" t="s">
        <v>86</v>
      </c>
      <c r="AV276" s="13" t="s">
        <v>86</v>
      </c>
      <c r="AW276" s="13" t="s">
        <v>33</v>
      </c>
      <c r="AX276" s="13" t="s">
        <v>8</v>
      </c>
      <c r="AY276" s="187" t="s">
        <v>153</v>
      </c>
    </row>
    <row r="277" s="2" customFormat="1" ht="33" customHeight="1">
      <c r="A277" s="37"/>
      <c r="B277" s="171"/>
      <c r="C277" s="172" t="s">
        <v>398</v>
      </c>
      <c r="D277" s="172" t="s">
        <v>156</v>
      </c>
      <c r="E277" s="173" t="s">
        <v>372</v>
      </c>
      <c r="F277" s="174" t="s">
        <v>373</v>
      </c>
      <c r="G277" s="175" t="s">
        <v>249</v>
      </c>
      <c r="H277" s="176">
        <v>3</v>
      </c>
      <c r="I277" s="177"/>
      <c r="J277" s="178">
        <f>ROUND(I277*H277,0)</f>
        <v>0</v>
      </c>
      <c r="K277" s="174" t="s">
        <v>160</v>
      </c>
      <c r="L277" s="38"/>
      <c r="M277" s="179" t="s">
        <v>1</v>
      </c>
      <c r="N277" s="180" t="s">
        <v>42</v>
      </c>
      <c r="O277" s="76"/>
      <c r="P277" s="181">
        <f>O277*H277</f>
        <v>0</v>
      </c>
      <c r="Q277" s="181">
        <v>0.0091999999999999998</v>
      </c>
      <c r="R277" s="181">
        <f>Q277*H277</f>
        <v>0.0276</v>
      </c>
      <c r="S277" s="181">
        <v>0</v>
      </c>
      <c r="T277" s="18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3" t="s">
        <v>201</v>
      </c>
      <c r="AT277" s="183" t="s">
        <v>156</v>
      </c>
      <c r="AU277" s="183" t="s">
        <v>86</v>
      </c>
      <c r="AY277" s="18" t="s">
        <v>153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8" t="s">
        <v>8</v>
      </c>
      <c r="BK277" s="184">
        <f>ROUND(I277*H277,0)</f>
        <v>0</v>
      </c>
      <c r="BL277" s="18" t="s">
        <v>201</v>
      </c>
      <c r="BM277" s="183" t="s">
        <v>374</v>
      </c>
    </row>
    <row r="278" s="13" customFormat="1">
      <c r="A278" s="13"/>
      <c r="B278" s="185"/>
      <c r="C278" s="13"/>
      <c r="D278" s="186" t="s">
        <v>163</v>
      </c>
      <c r="E278" s="187" t="s">
        <v>1</v>
      </c>
      <c r="F278" s="188" t="s">
        <v>861</v>
      </c>
      <c r="G278" s="13"/>
      <c r="H278" s="189">
        <v>1</v>
      </c>
      <c r="I278" s="190"/>
      <c r="J278" s="13"/>
      <c r="K278" s="13"/>
      <c r="L278" s="185"/>
      <c r="M278" s="191"/>
      <c r="N278" s="192"/>
      <c r="O278" s="192"/>
      <c r="P278" s="192"/>
      <c r="Q278" s="192"/>
      <c r="R278" s="192"/>
      <c r="S278" s="192"/>
      <c r="T278" s="19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163</v>
      </c>
      <c r="AU278" s="187" t="s">
        <v>86</v>
      </c>
      <c r="AV278" s="13" t="s">
        <v>86</v>
      </c>
      <c r="AW278" s="13" t="s">
        <v>33</v>
      </c>
      <c r="AX278" s="13" t="s">
        <v>77</v>
      </c>
      <c r="AY278" s="187" t="s">
        <v>153</v>
      </c>
    </row>
    <row r="279" s="13" customFormat="1">
      <c r="A279" s="13"/>
      <c r="B279" s="185"/>
      <c r="C279" s="13"/>
      <c r="D279" s="186" t="s">
        <v>163</v>
      </c>
      <c r="E279" s="187" t="s">
        <v>1</v>
      </c>
      <c r="F279" s="188" t="s">
        <v>862</v>
      </c>
      <c r="G279" s="13"/>
      <c r="H279" s="189">
        <v>1</v>
      </c>
      <c r="I279" s="190"/>
      <c r="J279" s="13"/>
      <c r="K279" s="13"/>
      <c r="L279" s="185"/>
      <c r="M279" s="191"/>
      <c r="N279" s="192"/>
      <c r="O279" s="192"/>
      <c r="P279" s="192"/>
      <c r="Q279" s="192"/>
      <c r="R279" s="192"/>
      <c r="S279" s="192"/>
      <c r="T279" s="19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163</v>
      </c>
      <c r="AU279" s="187" t="s">
        <v>86</v>
      </c>
      <c r="AV279" s="13" t="s">
        <v>86</v>
      </c>
      <c r="AW279" s="13" t="s">
        <v>33</v>
      </c>
      <c r="AX279" s="13" t="s">
        <v>77</v>
      </c>
      <c r="AY279" s="187" t="s">
        <v>153</v>
      </c>
    </row>
    <row r="280" s="13" customFormat="1">
      <c r="A280" s="13"/>
      <c r="B280" s="185"/>
      <c r="C280" s="13"/>
      <c r="D280" s="186" t="s">
        <v>163</v>
      </c>
      <c r="E280" s="187" t="s">
        <v>1</v>
      </c>
      <c r="F280" s="188" t="s">
        <v>863</v>
      </c>
      <c r="G280" s="13"/>
      <c r="H280" s="189">
        <v>1</v>
      </c>
      <c r="I280" s="190"/>
      <c r="J280" s="13"/>
      <c r="K280" s="13"/>
      <c r="L280" s="185"/>
      <c r="M280" s="191"/>
      <c r="N280" s="192"/>
      <c r="O280" s="192"/>
      <c r="P280" s="192"/>
      <c r="Q280" s="192"/>
      <c r="R280" s="192"/>
      <c r="S280" s="192"/>
      <c r="T280" s="19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163</v>
      </c>
      <c r="AU280" s="187" t="s">
        <v>86</v>
      </c>
      <c r="AV280" s="13" t="s">
        <v>86</v>
      </c>
      <c r="AW280" s="13" t="s">
        <v>33</v>
      </c>
      <c r="AX280" s="13" t="s">
        <v>77</v>
      </c>
      <c r="AY280" s="187" t="s">
        <v>153</v>
      </c>
    </row>
    <row r="281" s="14" customFormat="1">
      <c r="A281" s="14"/>
      <c r="B281" s="194"/>
      <c r="C281" s="14"/>
      <c r="D281" s="186" t="s">
        <v>163</v>
      </c>
      <c r="E281" s="195" t="s">
        <v>1</v>
      </c>
      <c r="F281" s="196" t="s">
        <v>189</v>
      </c>
      <c r="G281" s="14"/>
      <c r="H281" s="197">
        <v>3</v>
      </c>
      <c r="I281" s="198"/>
      <c r="J281" s="14"/>
      <c r="K281" s="14"/>
      <c r="L281" s="194"/>
      <c r="M281" s="199"/>
      <c r="N281" s="200"/>
      <c r="O281" s="200"/>
      <c r="P281" s="200"/>
      <c r="Q281" s="200"/>
      <c r="R281" s="200"/>
      <c r="S281" s="200"/>
      <c r="T281" s="20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5" t="s">
        <v>163</v>
      </c>
      <c r="AU281" s="195" t="s">
        <v>86</v>
      </c>
      <c r="AV281" s="14" t="s">
        <v>154</v>
      </c>
      <c r="AW281" s="14" t="s">
        <v>33</v>
      </c>
      <c r="AX281" s="14" t="s">
        <v>8</v>
      </c>
      <c r="AY281" s="195" t="s">
        <v>153</v>
      </c>
    </row>
    <row r="282" s="2" customFormat="1" ht="24.15" customHeight="1">
      <c r="A282" s="37"/>
      <c r="B282" s="171"/>
      <c r="C282" s="172" t="s">
        <v>402</v>
      </c>
      <c r="D282" s="172" t="s">
        <v>156</v>
      </c>
      <c r="E282" s="173" t="s">
        <v>376</v>
      </c>
      <c r="F282" s="174" t="s">
        <v>377</v>
      </c>
      <c r="G282" s="175" t="s">
        <v>206</v>
      </c>
      <c r="H282" s="176">
        <v>0.032000000000000001</v>
      </c>
      <c r="I282" s="177"/>
      <c r="J282" s="178">
        <f>ROUND(I282*H282,0)</f>
        <v>0</v>
      </c>
      <c r="K282" s="174" t="s">
        <v>160</v>
      </c>
      <c r="L282" s="38"/>
      <c r="M282" s="179" t="s">
        <v>1</v>
      </c>
      <c r="N282" s="180" t="s">
        <v>42</v>
      </c>
      <c r="O282" s="76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3" t="s">
        <v>201</v>
      </c>
      <c r="AT282" s="183" t="s">
        <v>156</v>
      </c>
      <c r="AU282" s="183" t="s">
        <v>86</v>
      </c>
      <c r="AY282" s="18" t="s">
        <v>153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8" t="s">
        <v>8</v>
      </c>
      <c r="BK282" s="184">
        <f>ROUND(I282*H282,0)</f>
        <v>0</v>
      </c>
      <c r="BL282" s="18" t="s">
        <v>201</v>
      </c>
      <c r="BM282" s="183" t="s">
        <v>378</v>
      </c>
    </row>
    <row r="283" s="2" customFormat="1" ht="24.15" customHeight="1">
      <c r="A283" s="37"/>
      <c r="B283" s="171"/>
      <c r="C283" s="172" t="s">
        <v>404</v>
      </c>
      <c r="D283" s="172" t="s">
        <v>156</v>
      </c>
      <c r="E283" s="173" t="s">
        <v>380</v>
      </c>
      <c r="F283" s="174" t="s">
        <v>381</v>
      </c>
      <c r="G283" s="175" t="s">
        <v>206</v>
      </c>
      <c r="H283" s="176">
        <v>0.032000000000000001</v>
      </c>
      <c r="I283" s="177"/>
      <c r="J283" s="178">
        <f>ROUND(I283*H283,0)</f>
        <v>0</v>
      </c>
      <c r="K283" s="174" t="s">
        <v>160</v>
      </c>
      <c r="L283" s="38"/>
      <c r="M283" s="179" t="s">
        <v>1</v>
      </c>
      <c r="N283" s="180" t="s">
        <v>42</v>
      </c>
      <c r="O283" s="76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3" t="s">
        <v>201</v>
      </c>
      <c r="AT283" s="183" t="s">
        <v>156</v>
      </c>
      <c r="AU283" s="183" t="s">
        <v>86</v>
      </c>
      <c r="AY283" s="18" t="s">
        <v>153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8</v>
      </c>
      <c r="BK283" s="184">
        <f>ROUND(I283*H283,0)</f>
        <v>0</v>
      </c>
      <c r="BL283" s="18" t="s">
        <v>201</v>
      </c>
      <c r="BM283" s="183" t="s">
        <v>382</v>
      </c>
    </row>
    <row r="284" s="12" customFormat="1" ht="22.8" customHeight="1">
      <c r="A284" s="12"/>
      <c r="B284" s="158"/>
      <c r="C284" s="12"/>
      <c r="D284" s="159" t="s">
        <v>76</v>
      </c>
      <c r="E284" s="169" t="s">
        <v>383</v>
      </c>
      <c r="F284" s="169" t="s">
        <v>384</v>
      </c>
      <c r="G284" s="12"/>
      <c r="H284" s="12"/>
      <c r="I284" s="161"/>
      <c r="J284" s="170">
        <f>BK284</f>
        <v>0</v>
      </c>
      <c r="K284" s="12"/>
      <c r="L284" s="158"/>
      <c r="M284" s="163"/>
      <c r="N284" s="164"/>
      <c r="O284" s="164"/>
      <c r="P284" s="165">
        <f>SUM(P285:P316)</f>
        <v>0</v>
      </c>
      <c r="Q284" s="164"/>
      <c r="R284" s="165">
        <f>SUM(R285:R316)</f>
        <v>0.051670000000000001</v>
      </c>
      <c r="S284" s="164"/>
      <c r="T284" s="166">
        <f>SUM(T285:T316)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9" t="s">
        <v>86</v>
      </c>
      <c r="AT284" s="167" t="s">
        <v>76</v>
      </c>
      <c r="AU284" s="167" t="s">
        <v>8</v>
      </c>
      <c r="AY284" s="159" t="s">
        <v>153</v>
      </c>
      <c r="BK284" s="168">
        <f>SUM(BK285:BK316)</f>
        <v>0</v>
      </c>
    </row>
    <row r="285" s="2" customFormat="1" ht="24.15" customHeight="1">
      <c r="A285" s="37"/>
      <c r="B285" s="171"/>
      <c r="C285" s="172" t="s">
        <v>408</v>
      </c>
      <c r="D285" s="172" t="s">
        <v>156</v>
      </c>
      <c r="E285" s="173" t="s">
        <v>385</v>
      </c>
      <c r="F285" s="174" t="s">
        <v>386</v>
      </c>
      <c r="G285" s="175" t="s">
        <v>387</v>
      </c>
      <c r="H285" s="176">
        <v>15</v>
      </c>
      <c r="I285" s="177"/>
      <c r="J285" s="178">
        <f>ROUND(I285*H285,0)</f>
        <v>0</v>
      </c>
      <c r="K285" s="174" t="s">
        <v>160</v>
      </c>
      <c r="L285" s="38"/>
      <c r="M285" s="179" t="s">
        <v>1</v>
      </c>
      <c r="N285" s="180" t="s">
        <v>42</v>
      </c>
      <c r="O285" s="76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3" t="s">
        <v>201</v>
      </c>
      <c r="AT285" s="183" t="s">
        <v>156</v>
      </c>
      <c r="AU285" s="183" t="s">
        <v>86</v>
      </c>
      <c r="AY285" s="18" t="s">
        <v>153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</v>
      </c>
      <c r="BK285" s="184">
        <f>ROUND(I285*H285,0)</f>
        <v>0</v>
      </c>
      <c r="BL285" s="18" t="s">
        <v>201</v>
      </c>
      <c r="BM285" s="183" t="s">
        <v>388</v>
      </c>
    </row>
    <row r="286" s="13" customFormat="1">
      <c r="A286" s="13"/>
      <c r="B286" s="185"/>
      <c r="C286" s="13"/>
      <c r="D286" s="186" t="s">
        <v>163</v>
      </c>
      <c r="E286" s="187" t="s">
        <v>1</v>
      </c>
      <c r="F286" s="188" t="s">
        <v>389</v>
      </c>
      <c r="G286" s="13"/>
      <c r="H286" s="189">
        <v>15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163</v>
      </c>
      <c r="AU286" s="187" t="s">
        <v>86</v>
      </c>
      <c r="AV286" s="13" t="s">
        <v>86</v>
      </c>
      <c r="AW286" s="13" t="s">
        <v>33</v>
      </c>
      <c r="AX286" s="13" t="s">
        <v>8</v>
      </c>
      <c r="AY286" s="187" t="s">
        <v>153</v>
      </c>
    </row>
    <row r="287" s="2" customFormat="1" ht="21.75" customHeight="1">
      <c r="A287" s="37"/>
      <c r="B287" s="171"/>
      <c r="C287" s="202" t="s">
        <v>412</v>
      </c>
      <c r="D287" s="202" t="s">
        <v>257</v>
      </c>
      <c r="E287" s="203" t="s">
        <v>391</v>
      </c>
      <c r="F287" s="204" t="s">
        <v>392</v>
      </c>
      <c r="G287" s="205" t="s">
        <v>387</v>
      </c>
      <c r="H287" s="206">
        <v>15</v>
      </c>
      <c r="I287" s="207"/>
      <c r="J287" s="208">
        <f>ROUND(I287*H287,0)</f>
        <v>0</v>
      </c>
      <c r="K287" s="204" t="s">
        <v>160</v>
      </c>
      <c r="L287" s="209"/>
      <c r="M287" s="210" t="s">
        <v>1</v>
      </c>
      <c r="N287" s="211" t="s">
        <v>42</v>
      </c>
      <c r="O287" s="76"/>
      <c r="P287" s="181">
        <f>O287*H287</f>
        <v>0</v>
      </c>
      <c r="Q287" s="181">
        <v>4.0000000000000003E-05</v>
      </c>
      <c r="R287" s="181">
        <f>Q287*H287</f>
        <v>0.00060000000000000006</v>
      </c>
      <c r="S287" s="181">
        <v>0</v>
      </c>
      <c r="T287" s="18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3" t="s">
        <v>260</v>
      </c>
      <c r="AT287" s="183" t="s">
        <v>257</v>
      </c>
      <c r="AU287" s="183" t="s">
        <v>86</v>
      </c>
      <c r="AY287" s="18" t="s">
        <v>153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8" t="s">
        <v>8</v>
      </c>
      <c r="BK287" s="184">
        <f>ROUND(I287*H287,0)</f>
        <v>0</v>
      </c>
      <c r="BL287" s="18" t="s">
        <v>201</v>
      </c>
      <c r="BM287" s="183" t="s">
        <v>393</v>
      </c>
    </row>
    <row r="288" s="2" customFormat="1" ht="16.5" customHeight="1">
      <c r="A288" s="37"/>
      <c r="B288" s="171"/>
      <c r="C288" s="172" t="s">
        <v>273</v>
      </c>
      <c r="D288" s="172" t="s">
        <v>156</v>
      </c>
      <c r="E288" s="173" t="s">
        <v>395</v>
      </c>
      <c r="F288" s="174" t="s">
        <v>396</v>
      </c>
      <c r="G288" s="175" t="s">
        <v>237</v>
      </c>
      <c r="H288" s="176">
        <v>6</v>
      </c>
      <c r="I288" s="177"/>
      <c r="J288" s="178">
        <f>ROUND(I288*H288,0)</f>
        <v>0</v>
      </c>
      <c r="K288" s="174" t="s">
        <v>160</v>
      </c>
      <c r="L288" s="38"/>
      <c r="M288" s="179" t="s">
        <v>1</v>
      </c>
      <c r="N288" s="180" t="s">
        <v>42</v>
      </c>
      <c r="O288" s="76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3" t="s">
        <v>201</v>
      </c>
      <c r="AT288" s="183" t="s">
        <v>156</v>
      </c>
      <c r="AU288" s="183" t="s">
        <v>86</v>
      </c>
      <c r="AY288" s="18" t="s">
        <v>153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8</v>
      </c>
      <c r="BK288" s="184">
        <f>ROUND(I288*H288,0)</f>
        <v>0</v>
      </c>
      <c r="BL288" s="18" t="s">
        <v>201</v>
      </c>
      <c r="BM288" s="183" t="s">
        <v>397</v>
      </c>
    </row>
    <row r="289" s="13" customFormat="1">
      <c r="A289" s="13"/>
      <c r="B289" s="185"/>
      <c r="C289" s="13"/>
      <c r="D289" s="186" t="s">
        <v>163</v>
      </c>
      <c r="E289" s="187" t="s">
        <v>1</v>
      </c>
      <c r="F289" s="188" t="s">
        <v>165</v>
      </c>
      <c r="G289" s="13"/>
      <c r="H289" s="189">
        <v>6</v>
      </c>
      <c r="I289" s="190"/>
      <c r="J289" s="13"/>
      <c r="K289" s="13"/>
      <c r="L289" s="185"/>
      <c r="M289" s="191"/>
      <c r="N289" s="192"/>
      <c r="O289" s="192"/>
      <c r="P289" s="192"/>
      <c r="Q289" s="192"/>
      <c r="R289" s="192"/>
      <c r="S289" s="192"/>
      <c r="T289" s="19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163</v>
      </c>
      <c r="AU289" s="187" t="s">
        <v>86</v>
      </c>
      <c r="AV289" s="13" t="s">
        <v>86</v>
      </c>
      <c r="AW289" s="13" t="s">
        <v>33</v>
      </c>
      <c r="AX289" s="13" t="s">
        <v>8</v>
      </c>
      <c r="AY289" s="187" t="s">
        <v>153</v>
      </c>
    </row>
    <row r="290" s="2" customFormat="1" ht="24.15" customHeight="1">
      <c r="A290" s="37"/>
      <c r="B290" s="171"/>
      <c r="C290" s="202" t="s">
        <v>419</v>
      </c>
      <c r="D290" s="202" t="s">
        <v>257</v>
      </c>
      <c r="E290" s="203" t="s">
        <v>399</v>
      </c>
      <c r="F290" s="204" t="s">
        <v>400</v>
      </c>
      <c r="G290" s="205" t="s">
        <v>237</v>
      </c>
      <c r="H290" s="206">
        <v>6</v>
      </c>
      <c r="I290" s="207"/>
      <c r="J290" s="208">
        <f>ROUND(I290*H290,0)</f>
        <v>0</v>
      </c>
      <c r="K290" s="204" t="s">
        <v>160</v>
      </c>
      <c r="L290" s="209"/>
      <c r="M290" s="210" t="s">
        <v>1</v>
      </c>
      <c r="N290" s="211" t="s">
        <v>42</v>
      </c>
      <c r="O290" s="76"/>
      <c r="P290" s="181">
        <f>O290*H290</f>
        <v>0</v>
      </c>
      <c r="Q290" s="181">
        <v>4.0000000000000003E-05</v>
      </c>
      <c r="R290" s="181">
        <f>Q290*H290</f>
        <v>0.00024000000000000003</v>
      </c>
      <c r="S290" s="181">
        <v>0</v>
      </c>
      <c r="T290" s="18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3" t="s">
        <v>260</v>
      </c>
      <c r="AT290" s="183" t="s">
        <v>257</v>
      </c>
      <c r="AU290" s="183" t="s">
        <v>86</v>
      </c>
      <c r="AY290" s="18" t="s">
        <v>153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8" t="s">
        <v>8</v>
      </c>
      <c r="BK290" s="184">
        <f>ROUND(I290*H290,0)</f>
        <v>0</v>
      </c>
      <c r="BL290" s="18" t="s">
        <v>201</v>
      </c>
      <c r="BM290" s="183" t="s">
        <v>401</v>
      </c>
    </row>
    <row r="291" s="2" customFormat="1" ht="16.5" customHeight="1">
      <c r="A291" s="37"/>
      <c r="B291" s="171"/>
      <c r="C291" s="172" t="s">
        <v>423</v>
      </c>
      <c r="D291" s="172" t="s">
        <v>156</v>
      </c>
      <c r="E291" s="173" t="s">
        <v>395</v>
      </c>
      <c r="F291" s="174" t="s">
        <v>396</v>
      </c>
      <c r="G291" s="175" t="s">
        <v>237</v>
      </c>
      <c r="H291" s="176">
        <v>3</v>
      </c>
      <c r="I291" s="177"/>
      <c r="J291" s="178">
        <f>ROUND(I291*H291,0)</f>
        <v>0</v>
      </c>
      <c r="K291" s="174" t="s">
        <v>160</v>
      </c>
      <c r="L291" s="38"/>
      <c r="M291" s="179" t="s">
        <v>1</v>
      </c>
      <c r="N291" s="180" t="s">
        <v>42</v>
      </c>
      <c r="O291" s="76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3" t="s">
        <v>201</v>
      </c>
      <c r="AT291" s="183" t="s">
        <v>156</v>
      </c>
      <c r="AU291" s="183" t="s">
        <v>86</v>
      </c>
      <c r="AY291" s="18" t="s">
        <v>153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8" t="s">
        <v>8</v>
      </c>
      <c r="BK291" s="184">
        <f>ROUND(I291*H291,0)</f>
        <v>0</v>
      </c>
      <c r="BL291" s="18" t="s">
        <v>201</v>
      </c>
      <c r="BM291" s="183" t="s">
        <v>403</v>
      </c>
    </row>
    <row r="292" s="13" customFormat="1">
      <c r="A292" s="13"/>
      <c r="B292" s="185"/>
      <c r="C292" s="13"/>
      <c r="D292" s="186" t="s">
        <v>163</v>
      </c>
      <c r="E292" s="187" t="s">
        <v>1</v>
      </c>
      <c r="F292" s="188" t="s">
        <v>154</v>
      </c>
      <c r="G292" s="13"/>
      <c r="H292" s="189">
        <v>3</v>
      </c>
      <c r="I292" s="190"/>
      <c r="J292" s="13"/>
      <c r="K292" s="13"/>
      <c r="L292" s="185"/>
      <c r="M292" s="191"/>
      <c r="N292" s="192"/>
      <c r="O292" s="192"/>
      <c r="P292" s="192"/>
      <c r="Q292" s="192"/>
      <c r="R292" s="192"/>
      <c r="S292" s="192"/>
      <c r="T292" s="19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7" t="s">
        <v>163</v>
      </c>
      <c r="AU292" s="187" t="s">
        <v>86</v>
      </c>
      <c r="AV292" s="13" t="s">
        <v>86</v>
      </c>
      <c r="AW292" s="13" t="s">
        <v>33</v>
      </c>
      <c r="AX292" s="13" t="s">
        <v>8</v>
      </c>
      <c r="AY292" s="187" t="s">
        <v>153</v>
      </c>
    </row>
    <row r="293" s="2" customFormat="1" ht="24.15" customHeight="1">
      <c r="A293" s="37"/>
      <c r="B293" s="171"/>
      <c r="C293" s="202" t="s">
        <v>427</v>
      </c>
      <c r="D293" s="202" t="s">
        <v>257</v>
      </c>
      <c r="E293" s="203" t="s">
        <v>405</v>
      </c>
      <c r="F293" s="204" t="s">
        <v>406</v>
      </c>
      <c r="G293" s="205" t="s">
        <v>237</v>
      </c>
      <c r="H293" s="206">
        <v>3</v>
      </c>
      <c r="I293" s="207"/>
      <c r="J293" s="208">
        <f>ROUND(I293*H293,0)</f>
        <v>0</v>
      </c>
      <c r="K293" s="204" t="s">
        <v>160</v>
      </c>
      <c r="L293" s="209"/>
      <c r="M293" s="210" t="s">
        <v>1</v>
      </c>
      <c r="N293" s="211" t="s">
        <v>42</v>
      </c>
      <c r="O293" s="76"/>
      <c r="P293" s="181">
        <f>O293*H293</f>
        <v>0</v>
      </c>
      <c r="Q293" s="181">
        <v>9.0000000000000006E-05</v>
      </c>
      <c r="R293" s="181">
        <f>Q293*H293</f>
        <v>0.00027</v>
      </c>
      <c r="S293" s="181">
        <v>0</v>
      </c>
      <c r="T293" s="18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3" t="s">
        <v>260</v>
      </c>
      <c r="AT293" s="183" t="s">
        <v>257</v>
      </c>
      <c r="AU293" s="183" t="s">
        <v>86</v>
      </c>
      <c r="AY293" s="18" t="s">
        <v>153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8" t="s">
        <v>8</v>
      </c>
      <c r="BK293" s="184">
        <f>ROUND(I293*H293,0)</f>
        <v>0</v>
      </c>
      <c r="BL293" s="18" t="s">
        <v>201</v>
      </c>
      <c r="BM293" s="183" t="s">
        <v>407</v>
      </c>
    </row>
    <row r="294" s="2" customFormat="1" ht="16.5" customHeight="1">
      <c r="A294" s="37"/>
      <c r="B294" s="171"/>
      <c r="C294" s="172" t="s">
        <v>431</v>
      </c>
      <c r="D294" s="172" t="s">
        <v>156</v>
      </c>
      <c r="E294" s="173" t="s">
        <v>409</v>
      </c>
      <c r="F294" s="174" t="s">
        <v>410</v>
      </c>
      <c r="G294" s="175" t="s">
        <v>237</v>
      </c>
      <c r="H294" s="176">
        <v>6</v>
      </c>
      <c r="I294" s="177"/>
      <c r="J294" s="178">
        <f>ROUND(I294*H294,0)</f>
        <v>0</v>
      </c>
      <c r="K294" s="174" t="s">
        <v>160</v>
      </c>
      <c r="L294" s="38"/>
      <c r="M294" s="179" t="s">
        <v>1</v>
      </c>
      <c r="N294" s="180" t="s">
        <v>42</v>
      </c>
      <c r="O294" s="76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3" t="s">
        <v>201</v>
      </c>
      <c r="AT294" s="183" t="s">
        <v>156</v>
      </c>
      <c r="AU294" s="183" t="s">
        <v>86</v>
      </c>
      <c r="AY294" s="18" t="s">
        <v>153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8" t="s">
        <v>8</v>
      </c>
      <c r="BK294" s="184">
        <f>ROUND(I294*H294,0)</f>
        <v>0</v>
      </c>
      <c r="BL294" s="18" t="s">
        <v>201</v>
      </c>
      <c r="BM294" s="183" t="s">
        <v>411</v>
      </c>
    </row>
    <row r="295" s="13" customFormat="1">
      <c r="A295" s="13"/>
      <c r="B295" s="185"/>
      <c r="C295" s="13"/>
      <c r="D295" s="186" t="s">
        <v>163</v>
      </c>
      <c r="E295" s="187" t="s">
        <v>1</v>
      </c>
      <c r="F295" s="188" t="s">
        <v>165</v>
      </c>
      <c r="G295" s="13"/>
      <c r="H295" s="189">
        <v>6</v>
      </c>
      <c r="I295" s="190"/>
      <c r="J295" s="13"/>
      <c r="K295" s="13"/>
      <c r="L295" s="185"/>
      <c r="M295" s="191"/>
      <c r="N295" s="192"/>
      <c r="O295" s="192"/>
      <c r="P295" s="192"/>
      <c r="Q295" s="192"/>
      <c r="R295" s="192"/>
      <c r="S295" s="192"/>
      <c r="T295" s="19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7" t="s">
        <v>163</v>
      </c>
      <c r="AU295" s="187" t="s">
        <v>86</v>
      </c>
      <c r="AV295" s="13" t="s">
        <v>86</v>
      </c>
      <c r="AW295" s="13" t="s">
        <v>33</v>
      </c>
      <c r="AX295" s="13" t="s">
        <v>8</v>
      </c>
      <c r="AY295" s="187" t="s">
        <v>153</v>
      </c>
    </row>
    <row r="296" s="2" customFormat="1" ht="24.15" customHeight="1">
      <c r="A296" s="37"/>
      <c r="B296" s="171"/>
      <c r="C296" s="202" t="s">
        <v>435</v>
      </c>
      <c r="D296" s="202" t="s">
        <v>257</v>
      </c>
      <c r="E296" s="203" t="s">
        <v>413</v>
      </c>
      <c r="F296" s="204" t="s">
        <v>414</v>
      </c>
      <c r="G296" s="205" t="s">
        <v>237</v>
      </c>
      <c r="H296" s="206">
        <v>6</v>
      </c>
      <c r="I296" s="207"/>
      <c r="J296" s="208">
        <f>ROUND(I296*H296,0)</f>
        <v>0</v>
      </c>
      <c r="K296" s="204" t="s">
        <v>160</v>
      </c>
      <c r="L296" s="209"/>
      <c r="M296" s="210" t="s">
        <v>1</v>
      </c>
      <c r="N296" s="211" t="s">
        <v>42</v>
      </c>
      <c r="O296" s="76"/>
      <c r="P296" s="181">
        <f>O296*H296</f>
        <v>0</v>
      </c>
      <c r="Q296" s="181">
        <v>0.00011</v>
      </c>
      <c r="R296" s="181">
        <f>Q296*H296</f>
        <v>0.00066</v>
      </c>
      <c r="S296" s="181">
        <v>0</v>
      </c>
      <c r="T296" s="18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3" t="s">
        <v>260</v>
      </c>
      <c r="AT296" s="183" t="s">
        <v>257</v>
      </c>
      <c r="AU296" s="183" t="s">
        <v>86</v>
      </c>
      <c r="AY296" s="18" t="s">
        <v>153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8" t="s">
        <v>8</v>
      </c>
      <c r="BK296" s="184">
        <f>ROUND(I296*H296,0)</f>
        <v>0</v>
      </c>
      <c r="BL296" s="18" t="s">
        <v>201</v>
      </c>
      <c r="BM296" s="183" t="s">
        <v>415</v>
      </c>
    </row>
    <row r="297" s="2" customFormat="1" ht="24.15" customHeight="1">
      <c r="A297" s="37"/>
      <c r="B297" s="171"/>
      <c r="C297" s="172" t="s">
        <v>439</v>
      </c>
      <c r="D297" s="172" t="s">
        <v>156</v>
      </c>
      <c r="E297" s="173" t="s">
        <v>416</v>
      </c>
      <c r="F297" s="174" t="s">
        <v>417</v>
      </c>
      <c r="G297" s="175" t="s">
        <v>387</v>
      </c>
      <c r="H297" s="176">
        <v>160</v>
      </c>
      <c r="I297" s="177"/>
      <c r="J297" s="178">
        <f>ROUND(I297*H297,0)</f>
        <v>0</v>
      </c>
      <c r="K297" s="174" t="s">
        <v>160</v>
      </c>
      <c r="L297" s="38"/>
      <c r="M297" s="179" t="s">
        <v>1</v>
      </c>
      <c r="N297" s="180" t="s">
        <v>42</v>
      </c>
      <c r="O297" s="76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3" t="s">
        <v>201</v>
      </c>
      <c r="AT297" s="183" t="s">
        <v>156</v>
      </c>
      <c r="AU297" s="183" t="s">
        <v>86</v>
      </c>
      <c r="AY297" s="18" t="s">
        <v>153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8" t="s">
        <v>8</v>
      </c>
      <c r="BK297" s="184">
        <f>ROUND(I297*H297,0)</f>
        <v>0</v>
      </c>
      <c r="BL297" s="18" t="s">
        <v>201</v>
      </c>
      <c r="BM297" s="183" t="s">
        <v>905</v>
      </c>
    </row>
    <row r="298" s="2" customFormat="1" ht="24.15" customHeight="1">
      <c r="A298" s="37"/>
      <c r="B298" s="171"/>
      <c r="C298" s="202" t="s">
        <v>443</v>
      </c>
      <c r="D298" s="202" t="s">
        <v>257</v>
      </c>
      <c r="E298" s="203" t="s">
        <v>420</v>
      </c>
      <c r="F298" s="204" t="s">
        <v>421</v>
      </c>
      <c r="G298" s="205" t="s">
        <v>387</v>
      </c>
      <c r="H298" s="206">
        <v>160</v>
      </c>
      <c r="I298" s="207"/>
      <c r="J298" s="208">
        <f>ROUND(I298*H298,0)</f>
        <v>0</v>
      </c>
      <c r="K298" s="204" t="s">
        <v>160</v>
      </c>
      <c r="L298" s="209"/>
      <c r="M298" s="210" t="s">
        <v>1</v>
      </c>
      <c r="N298" s="211" t="s">
        <v>42</v>
      </c>
      <c r="O298" s="76"/>
      <c r="P298" s="181">
        <f>O298*H298</f>
        <v>0</v>
      </c>
      <c r="Q298" s="181">
        <v>0.00012</v>
      </c>
      <c r="R298" s="181">
        <f>Q298*H298</f>
        <v>0.019200000000000002</v>
      </c>
      <c r="S298" s="181">
        <v>0</v>
      </c>
      <c r="T298" s="18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3" t="s">
        <v>260</v>
      </c>
      <c r="AT298" s="183" t="s">
        <v>257</v>
      </c>
      <c r="AU298" s="183" t="s">
        <v>86</v>
      </c>
      <c r="AY298" s="18" t="s">
        <v>153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8" t="s">
        <v>8</v>
      </c>
      <c r="BK298" s="184">
        <f>ROUND(I298*H298,0)</f>
        <v>0</v>
      </c>
      <c r="BL298" s="18" t="s">
        <v>201</v>
      </c>
      <c r="BM298" s="183" t="s">
        <v>422</v>
      </c>
    </row>
    <row r="299" s="2" customFormat="1" ht="33" customHeight="1">
      <c r="A299" s="37"/>
      <c r="B299" s="171"/>
      <c r="C299" s="172" t="s">
        <v>447</v>
      </c>
      <c r="D299" s="172" t="s">
        <v>156</v>
      </c>
      <c r="E299" s="173" t="s">
        <v>424</v>
      </c>
      <c r="F299" s="174" t="s">
        <v>425</v>
      </c>
      <c r="G299" s="175" t="s">
        <v>387</v>
      </c>
      <c r="H299" s="176">
        <v>80</v>
      </c>
      <c r="I299" s="177"/>
      <c r="J299" s="178">
        <f>ROUND(I299*H299,0)</f>
        <v>0</v>
      </c>
      <c r="K299" s="174" t="s">
        <v>160</v>
      </c>
      <c r="L299" s="38"/>
      <c r="M299" s="179" t="s">
        <v>1</v>
      </c>
      <c r="N299" s="180" t="s">
        <v>42</v>
      </c>
      <c r="O299" s="76"/>
      <c r="P299" s="181">
        <f>O299*H299</f>
        <v>0</v>
      </c>
      <c r="Q299" s="181">
        <v>0</v>
      </c>
      <c r="R299" s="181">
        <f>Q299*H299</f>
        <v>0</v>
      </c>
      <c r="S299" s="181">
        <v>0</v>
      </c>
      <c r="T299" s="18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3" t="s">
        <v>201</v>
      </c>
      <c r="AT299" s="183" t="s">
        <v>156</v>
      </c>
      <c r="AU299" s="183" t="s">
        <v>86</v>
      </c>
      <c r="AY299" s="18" t="s">
        <v>153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8" t="s">
        <v>8</v>
      </c>
      <c r="BK299" s="184">
        <f>ROUND(I299*H299,0)</f>
        <v>0</v>
      </c>
      <c r="BL299" s="18" t="s">
        <v>201</v>
      </c>
      <c r="BM299" s="183" t="s">
        <v>426</v>
      </c>
    </row>
    <row r="300" s="2" customFormat="1" ht="24.15" customHeight="1">
      <c r="A300" s="37"/>
      <c r="B300" s="171"/>
      <c r="C300" s="202" t="s">
        <v>451</v>
      </c>
      <c r="D300" s="202" t="s">
        <v>257</v>
      </c>
      <c r="E300" s="203" t="s">
        <v>428</v>
      </c>
      <c r="F300" s="204" t="s">
        <v>429</v>
      </c>
      <c r="G300" s="205" t="s">
        <v>387</v>
      </c>
      <c r="H300" s="206">
        <v>80</v>
      </c>
      <c r="I300" s="207"/>
      <c r="J300" s="208">
        <f>ROUND(I300*H300,0)</f>
        <v>0</v>
      </c>
      <c r="K300" s="204" t="s">
        <v>160</v>
      </c>
      <c r="L300" s="209"/>
      <c r="M300" s="210" t="s">
        <v>1</v>
      </c>
      <c r="N300" s="211" t="s">
        <v>42</v>
      </c>
      <c r="O300" s="76"/>
      <c r="P300" s="181">
        <f>O300*H300</f>
        <v>0</v>
      </c>
      <c r="Q300" s="181">
        <v>0.00017000000000000001</v>
      </c>
      <c r="R300" s="181">
        <f>Q300*H300</f>
        <v>0.013600000000000001</v>
      </c>
      <c r="S300" s="181">
        <v>0</v>
      </c>
      <c r="T300" s="18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3" t="s">
        <v>260</v>
      </c>
      <c r="AT300" s="183" t="s">
        <v>257</v>
      </c>
      <c r="AU300" s="183" t="s">
        <v>86</v>
      </c>
      <c r="AY300" s="18" t="s">
        <v>153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8" t="s">
        <v>8</v>
      </c>
      <c r="BK300" s="184">
        <f>ROUND(I300*H300,0)</f>
        <v>0</v>
      </c>
      <c r="BL300" s="18" t="s">
        <v>201</v>
      </c>
      <c r="BM300" s="183" t="s">
        <v>430</v>
      </c>
    </row>
    <row r="301" s="2" customFormat="1" ht="16.5" customHeight="1">
      <c r="A301" s="37"/>
      <c r="B301" s="171"/>
      <c r="C301" s="172" t="s">
        <v>455</v>
      </c>
      <c r="D301" s="172" t="s">
        <v>156</v>
      </c>
      <c r="E301" s="173" t="s">
        <v>432</v>
      </c>
      <c r="F301" s="174" t="s">
        <v>433</v>
      </c>
      <c r="G301" s="175" t="s">
        <v>237</v>
      </c>
      <c r="H301" s="176">
        <v>1</v>
      </c>
      <c r="I301" s="177"/>
      <c r="J301" s="178">
        <f>ROUND(I301*H301,0)</f>
        <v>0</v>
      </c>
      <c r="K301" s="174" t="s">
        <v>1</v>
      </c>
      <c r="L301" s="38"/>
      <c r="M301" s="179" t="s">
        <v>1</v>
      </c>
      <c r="N301" s="180" t="s">
        <v>42</v>
      </c>
      <c r="O301" s="76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3" t="s">
        <v>201</v>
      </c>
      <c r="AT301" s="183" t="s">
        <v>156</v>
      </c>
      <c r="AU301" s="183" t="s">
        <v>86</v>
      </c>
      <c r="AY301" s="18" t="s">
        <v>153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8</v>
      </c>
      <c r="BK301" s="184">
        <f>ROUND(I301*H301,0)</f>
        <v>0</v>
      </c>
      <c r="BL301" s="18" t="s">
        <v>201</v>
      </c>
      <c r="BM301" s="183" t="s">
        <v>434</v>
      </c>
    </row>
    <row r="302" s="13" customFormat="1">
      <c r="A302" s="13"/>
      <c r="B302" s="185"/>
      <c r="C302" s="13"/>
      <c r="D302" s="186" t="s">
        <v>163</v>
      </c>
      <c r="E302" s="187" t="s">
        <v>1</v>
      </c>
      <c r="F302" s="188" t="s">
        <v>8</v>
      </c>
      <c r="G302" s="13"/>
      <c r="H302" s="189">
        <v>1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163</v>
      </c>
      <c r="AU302" s="187" t="s">
        <v>86</v>
      </c>
      <c r="AV302" s="13" t="s">
        <v>86</v>
      </c>
      <c r="AW302" s="13" t="s">
        <v>33</v>
      </c>
      <c r="AX302" s="13" t="s">
        <v>8</v>
      </c>
      <c r="AY302" s="187" t="s">
        <v>153</v>
      </c>
    </row>
    <row r="303" s="2" customFormat="1" ht="16.5" customHeight="1">
      <c r="A303" s="37"/>
      <c r="B303" s="171"/>
      <c r="C303" s="202" t="s">
        <v>459</v>
      </c>
      <c r="D303" s="202" t="s">
        <v>257</v>
      </c>
      <c r="E303" s="203" t="s">
        <v>436</v>
      </c>
      <c r="F303" s="204" t="s">
        <v>437</v>
      </c>
      <c r="G303" s="205" t="s">
        <v>237</v>
      </c>
      <c r="H303" s="206">
        <v>1</v>
      </c>
      <c r="I303" s="207"/>
      <c r="J303" s="208">
        <f>ROUND(I303*H303,0)</f>
        <v>0</v>
      </c>
      <c r="K303" s="204" t="s">
        <v>1</v>
      </c>
      <c r="L303" s="209"/>
      <c r="M303" s="210" t="s">
        <v>1</v>
      </c>
      <c r="N303" s="211" t="s">
        <v>42</v>
      </c>
      <c r="O303" s="76"/>
      <c r="P303" s="181">
        <f>O303*H303</f>
        <v>0</v>
      </c>
      <c r="Q303" s="181">
        <v>0.00040000000000000002</v>
      </c>
      <c r="R303" s="181">
        <f>Q303*H303</f>
        <v>0.00040000000000000002</v>
      </c>
      <c r="S303" s="181">
        <v>0</v>
      </c>
      <c r="T303" s="18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3" t="s">
        <v>260</v>
      </c>
      <c r="AT303" s="183" t="s">
        <v>257</v>
      </c>
      <c r="AU303" s="183" t="s">
        <v>86</v>
      </c>
      <c r="AY303" s="18" t="s">
        <v>153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8" t="s">
        <v>8</v>
      </c>
      <c r="BK303" s="184">
        <f>ROUND(I303*H303,0)</f>
        <v>0</v>
      </c>
      <c r="BL303" s="18" t="s">
        <v>201</v>
      </c>
      <c r="BM303" s="183" t="s">
        <v>438</v>
      </c>
    </row>
    <row r="304" s="2" customFormat="1" ht="37.8" customHeight="1">
      <c r="A304" s="37"/>
      <c r="B304" s="171"/>
      <c r="C304" s="172" t="s">
        <v>463</v>
      </c>
      <c r="D304" s="172" t="s">
        <v>156</v>
      </c>
      <c r="E304" s="173" t="s">
        <v>440</v>
      </c>
      <c r="F304" s="174" t="s">
        <v>441</v>
      </c>
      <c r="G304" s="175" t="s">
        <v>237</v>
      </c>
      <c r="H304" s="176">
        <v>5</v>
      </c>
      <c r="I304" s="177"/>
      <c r="J304" s="178">
        <f>ROUND(I304*H304,0)</f>
        <v>0</v>
      </c>
      <c r="K304" s="174" t="s">
        <v>160</v>
      </c>
      <c r="L304" s="38"/>
      <c r="M304" s="179" t="s">
        <v>1</v>
      </c>
      <c r="N304" s="180" t="s">
        <v>42</v>
      </c>
      <c r="O304" s="76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3" t="s">
        <v>201</v>
      </c>
      <c r="AT304" s="183" t="s">
        <v>156</v>
      </c>
      <c r="AU304" s="183" t="s">
        <v>86</v>
      </c>
      <c r="AY304" s="18" t="s">
        <v>153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8" t="s">
        <v>8</v>
      </c>
      <c r="BK304" s="184">
        <f>ROUND(I304*H304,0)</f>
        <v>0</v>
      </c>
      <c r="BL304" s="18" t="s">
        <v>201</v>
      </c>
      <c r="BM304" s="183" t="s">
        <v>442</v>
      </c>
    </row>
    <row r="305" s="13" customFormat="1">
      <c r="A305" s="13"/>
      <c r="B305" s="185"/>
      <c r="C305" s="13"/>
      <c r="D305" s="186" t="s">
        <v>163</v>
      </c>
      <c r="E305" s="187" t="s">
        <v>1</v>
      </c>
      <c r="F305" s="188" t="s">
        <v>177</v>
      </c>
      <c r="G305" s="13"/>
      <c r="H305" s="189">
        <v>5</v>
      </c>
      <c r="I305" s="190"/>
      <c r="J305" s="13"/>
      <c r="K305" s="13"/>
      <c r="L305" s="185"/>
      <c r="M305" s="191"/>
      <c r="N305" s="192"/>
      <c r="O305" s="192"/>
      <c r="P305" s="192"/>
      <c r="Q305" s="192"/>
      <c r="R305" s="192"/>
      <c r="S305" s="192"/>
      <c r="T305" s="19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163</v>
      </c>
      <c r="AU305" s="187" t="s">
        <v>86</v>
      </c>
      <c r="AV305" s="13" t="s">
        <v>86</v>
      </c>
      <c r="AW305" s="13" t="s">
        <v>33</v>
      </c>
      <c r="AX305" s="13" t="s">
        <v>8</v>
      </c>
      <c r="AY305" s="187" t="s">
        <v>153</v>
      </c>
    </row>
    <row r="306" s="2" customFormat="1" ht="16.5" customHeight="1">
      <c r="A306" s="37"/>
      <c r="B306" s="171"/>
      <c r="C306" s="202" t="s">
        <v>467</v>
      </c>
      <c r="D306" s="202" t="s">
        <v>257</v>
      </c>
      <c r="E306" s="203" t="s">
        <v>444</v>
      </c>
      <c r="F306" s="204" t="s">
        <v>445</v>
      </c>
      <c r="G306" s="205" t="s">
        <v>237</v>
      </c>
      <c r="H306" s="206">
        <v>5</v>
      </c>
      <c r="I306" s="207"/>
      <c r="J306" s="208">
        <f>ROUND(I306*H306,0)</f>
        <v>0</v>
      </c>
      <c r="K306" s="204" t="s">
        <v>160</v>
      </c>
      <c r="L306" s="209"/>
      <c r="M306" s="210" t="s">
        <v>1</v>
      </c>
      <c r="N306" s="211" t="s">
        <v>42</v>
      </c>
      <c r="O306" s="76"/>
      <c r="P306" s="181">
        <f>O306*H306</f>
        <v>0</v>
      </c>
      <c r="Q306" s="181">
        <v>0.00046000000000000001</v>
      </c>
      <c r="R306" s="181">
        <f>Q306*H306</f>
        <v>0.0023</v>
      </c>
      <c r="S306" s="181">
        <v>0</v>
      </c>
      <c r="T306" s="18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3" t="s">
        <v>260</v>
      </c>
      <c r="AT306" s="183" t="s">
        <v>257</v>
      </c>
      <c r="AU306" s="183" t="s">
        <v>86</v>
      </c>
      <c r="AY306" s="18" t="s">
        <v>153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8" t="s">
        <v>8</v>
      </c>
      <c r="BK306" s="184">
        <f>ROUND(I306*H306,0)</f>
        <v>0</v>
      </c>
      <c r="BL306" s="18" t="s">
        <v>201</v>
      </c>
      <c r="BM306" s="183" t="s">
        <v>446</v>
      </c>
    </row>
    <row r="307" s="2" customFormat="1" ht="24.15" customHeight="1">
      <c r="A307" s="37"/>
      <c r="B307" s="171"/>
      <c r="C307" s="172" t="s">
        <v>313</v>
      </c>
      <c r="D307" s="172" t="s">
        <v>156</v>
      </c>
      <c r="E307" s="173" t="s">
        <v>448</v>
      </c>
      <c r="F307" s="174" t="s">
        <v>449</v>
      </c>
      <c r="G307" s="175" t="s">
        <v>387</v>
      </c>
      <c r="H307" s="176">
        <v>2</v>
      </c>
      <c r="I307" s="177"/>
      <c r="J307" s="178">
        <f>ROUND(I307*H307,0)</f>
        <v>0</v>
      </c>
      <c r="K307" s="174" t="s">
        <v>1</v>
      </c>
      <c r="L307" s="38"/>
      <c r="M307" s="179" t="s">
        <v>1</v>
      </c>
      <c r="N307" s="180" t="s">
        <v>42</v>
      </c>
      <c r="O307" s="76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3" t="s">
        <v>201</v>
      </c>
      <c r="AT307" s="183" t="s">
        <v>156</v>
      </c>
      <c r="AU307" s="183" t="s">
        <v>86</v>
      </c>
      <c r="AY307" s="18" t="s">
        <v>153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8" t="s">
        <v>8</v>
      </c>
      <c r="BK307" s="184">
        <f>ROUND(I307*H307,0)</f>
        <v>0</v>
      </c>
      <c r="BL307" s="18" t="s">
        <v>201</v>
      </c>
      <c r="BM307" s="183" t="s">
        <v>450</v>
      </c>
    </row>
    <row r="308" s="2" customFormat="1" ht="16.5" customHeight="1">
      <c r="A308" s="37"/>
      <c r="B308" s="171"/>
      <c r="C308" s="202" t="s">
        <v>474</v>
      </c>
      <c r="D308" s="202" t="s">
        <v>257</v>
      </c>
      <c r="E308" s="203" t="s">
        <v>452</v>
      </c>
      <c r="F308" s="204" t="s">
        <v>453</v>
      </c>
      <c r="G308" s="205" t="s">
        <v>387</v>
      </c>
      <c r="H308" s="206">
        <v>2</v>
      </c>
      <c r="I308" s="207"/>
      <c r="J308" s="208">
        <f>ROUND(I308*H308,0)</f>
        <v>0</v>
      </c>
      <c r="K308" s="204" t="s">
        <v>1</v>
      </c>
      <c r="L308" s="209"/>
      <c r="M308" s="210" t="s">
        <v>1</v>
      </c>
      <c r="N308" s="211" t="s">
        <v>42</v>
      </c>
      <c r="O308" s="76"/>
      <c r="P308" s="181">
        <f>O308*H308</f>
        <v>0</v>
      </c>
      <c r="Q308" s="181">
        <v>0.00014999999999999999</v>
      </c>
      <c r="R308" s="181">
        <f>Q308*H308</f>
        <v>0.00029999999999999997</v>
      </c>
      <c r="S308" s="181">
        <v>0</v>
      </c>
      <c r="T308" s="18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3" t="s">
        <v>260</v>
      </c>
      <c r="AT308" s="183" t="s">
        <v>257</v>
      </c>
      <c r="AU308" s="183" t="s">
        <v>86</v>
      </c>
      <c r="AY308" s="18" t="s">
        <v>153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8" t="s">
        <v>8</v>
      </c>
      <c r="BK308" s="184">
        <f>ROUND(I308*H308,0)</f>
        <v>0</v>
      </c>
      <c r="BL308" s="18" t="s">
        <v>201</v>
      </c>
      <c r="BM308" s="183" t="s">
        <v>454</v>
      </c>
    </row>
    <row r="309" s="2" customFormat="1" ht="37.8" customHeight="1">
      <c r="A309" s="37"/>
      <c r="B309" s="171"/>
      <c r="C309" s="172" t="s">
        <v>317</v>
      </c>
      <c r="D309" s="172" t="s">
        <v>156</v>
      </c>
      <c r="E309" s="173" t="s">
        <v>456</v>
      </c>
      <c r="F309" s="174" t="s">
        <v>457</v>
      </c>
      <c r="G309" s="175" t="s">
        <v>237</v>
      </c>
      <c r="H309" s="176">
        <v>5</v>
      </c>
      <c r="I309" s="177"/>
      <c r="J309" s="178">
        <f>ROUND(I309*H309,0)</f>
        <v>0</v>
      </c>
      <c r="K309" s="174" t="s">
        <v>160</v>
      </c>
      <c r="L309" s="38"/>
      <c r="M309" s="179" t="s">
        <v>1</v>
      </c>
      <c r="N309" s="180" t="s">
        <v>42</v>
      </c>
      <c r="O309" s="76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3" t="s">
        <v>201</v>
      </c>
      <c r="AT309" s="183" t="s">
        <v>156</v>
      </c>
      <c r="AU309" s="183" t="s">
        <v>86</v>
      </c>
      <c r="AY309" s="18" t="s">
        <v>153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8" t="s">
        <v>8</v>
      </c>
      <c r="BK309" s="184">
        <f>ROUND(I309*H309,0)</f>
        <v>0</v>
      </c>
      <c r="BL309" s="18" t="s">
        <v>201</v>
      </c>
      <c r="BM309" s="183" t="s">
        <v>458</v>
      </c>
    </row>
    <row r="310" s="13" customFormat="1">
      <c r="A310" s="13"/>
      <c r="B310" s="185"/>
      <c r="C310" s="13"/>
      <c r="D310" s="186" t="s">
        <v>163</v>
      </c>
      <c r="E310" s="187" t="s">
        <v>1</v>
      </c>
      <c r="F310" s="188" t="s">
        <v>177</v>
      </c>
      <c r="G310" s="13"/>
      <c r="H310" s="189">
        <v>5</v>
      </c>
      <c r="I310" s="190"/>
      <c r="J310" s="13"/>
      <c r="K310" s="13"/>
      <c r="L310" s="185"/>
      <c r="M310" s="191"/>
      <c r="N310" s="192"/>
      <c r="O310" s="192"/>
      <c r="P310" s="192"/>
      <c r="Q310" s="192"/>
      <c r="R310" s="192"/>
      <c r="S310" s="192"/>
      <c r="T310" s="19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7" t="s">
        <v>163</v>
      </c>
      <c r="AU310" s="187" t="s">
        <v>86</v>
      </c>
      <c r="AV310" s="13" t="s">
        <v>86</v>
      </c>
      <c r="AW310" s="13" t="s">
        <v>33</v>
      </c>
      <c r="AX310" s="13" t="s">
        <v>8</v>
      </c>
      <c r="AY310" s="187" t="s">
        <v>153</v>
      </c>
    </row>
    <row r="311" s="2" customFormat="1" ht="24.15" customHeight="1">
      <c r="A311" s="37"/>
      <c r="B311" s="171"/>
      <c r="C311" s="202" t="s">
        <v>483</v>
      </c>
      <c r="D311" s="202" t="s">
        <v>257</v>
      </c>
      <c r="E311" s="203" t="s">
        <v>460</v>
      </c>
      <c r="F311" s="204" t="s">
        <v>461</v>
      </c>
      <c r="G311" s="205" t="s">
        <v>237</v>
      </c>
      <c r="H311" s="206">
        <v>5</v>
      </c>
      <c r="I311" s="207"/>
      <c r="J311" s="208">
        <f>ROUND(I311*H311,0)</f>
        <v>0</v>
      </c>
      <c r="K311" s="204" t="s">
        <v>160</v>
      </c>
      <c r="L311" s="209"/>
      <c r="M311" s="210" t="s">
        <v>1</v>
      </c>
      <c r="N311" s="211" t="s">
        <v>42</v>
      </c>
      <c r="O311" s="76"/>
      <c r="P311" s="181">
        <f>O311*H311</f>
        <v>0</v>
      </c>
      <c r="Q311" s="181">
        <v>0.0025500000000000002</v>
      </c>
      <c r="R311" s="181">
        <f>Q311*H311</f>
        <v>0.012750000000000001</v>
      </c>
      <c r="S311" s="181">
        <v>0</v>
      </c>
      <c r="T311" s="18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3" t="s">
        <v>260</v>
      </c>
      <c r="AT311" s="183" t="s">
        <v>257</v>
      </c>
      <c r="AU311" s="183" t="s">
        <v>86</v>
      </c>
      <c r="AY311" s="18" t="s">
        <v>153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8" t="s">
        <v>8</v>
      </c>
      <c r="BK311" s="184">
        <f>ROUND(I311*H311,0)</f>
        <v>0</v>
      </c>
      <c r="BL311" s="18" t="s">
        <v>201</v>
      </c>
      <c r="BM311" s="183" t="s">
        <v>462</v>
      </c>
    </row>
    <row r="312" s="2" customFormat="1" ht="16.5" customHeight="1">
      <c r="A312" s="37"/>
      <c r="B312" s="171"/>
      <c r="C312" s="172" t="s">
        <v>487</v>
      </c>
      <c r="D312" s="172" t="s">
        <v>156</v>
      </c>
      <c r="E312" s="173" t="s">
        <v>464</v>
      </c>
      <c r="F312" s="174" t="s">
        <v>465</v>
      </c>
      <c r="G312" s="175" t="s">
        <v>237</v>
      </c>
      <c r="H312" s="176">
        <v>5</v>
      </c>
      <c r="I312" s="177"/>
      <c r="J312" s="178">
        <f>ROUND(I312*H312,0)</f>
        <v>0</v>
      </c>
      <c r="K312" s="174" t="s">
        <v>1</v>
      </c>
      <c r="L312" s="38"/>
      <c r="M312" s="179" t="s">
        <v>1</v>
      </c>
      <c r="N312" s="180" t="s">
        <v>42</v>
      </c>
      <c r="O312" s="76"/>
      <c r="P312" s="181">
        <f>O312*H312</f>
        <v>0</v>
      </c>
      <c r="Q312" s="181">
        <v>0</v>
      </c>
      <c r="R312" s="181">
        <f>Q312*H312</f>
        <v>0</v>
      </c>
      <c r="S312" s="181">
        <v>0</v>
      </c>
      <c r="T312" s="182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3" t="s">
        <v>201</v>
      </c>
      <c r="AT312" s="183" t="s">
        <v>156</v>
      </c>
      <c r="AU312" s="183" t="s">
        <v>86</v>
      </c>
      <c r="AY312" s="18" t="s">
        <v>153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8" t="s">
        <v>8</v>
      </c>
      <c r="BK312" s="184">
        <f>ROUND(I312*H312,0)</f>
        <v>0</v>
      </c>
      <c r="BL312" s="18" t="s">
        <v>201</v>
      </c>
      <c r="BM312" s="183" t="s">
        <v>466</v>
      </c>
    </row>
    <row r="313" s="13" customFormat="1">
      <c r="A313" s="13"/>
      <c r="B313" s="185"/>
      <c r="C313" s="13"/>
      <c r="D313" s="186" t="s">
        <v>163</v>
      </c>
      <c r="E313" s="187" t="s">
        <v>1</v>
      </c>
      <c r="F313" s="188" t="s">
        <v>177</v>
      </c>
      <c r="G313" s="13"/>
      <c r="H313" s="189">
        <v>5</v>
      </c>
      <c r="I313" s="190"/>
      <c r="J313" s="13"/>
      <c r="K313" s="13"/>
      <c r="L313" s="185"/>
      <c r="M313" s="191"/>
      <c r="N313" s="192"/>
      <c r="O313" s="192"/>
      <c r="P313" s="192"/>
      <c r="Q313" s="192"/>
      <c r="R313" s="192"/>
      <c r="S313" s="192"/>
      <c r="T313" s="19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163</v>
      </c>
      <c r="AU313" s="187" t="s">
        <v>86</v>
      </c>
      <c r="AV313" s="13" t="s">
        <v>86</v>
      </c>
      <c r="AW313" s="13" t="s">
        <v>33</v>
      </c>
      <c r="AX313" s="13" t="s">
        <v>8</v>
      </c>
      <c r="AY313" s="187" t="s">
        <v>153</v>
      </c>
    </row>
    <row r="314" s="2" customFormat="1" ht="16.5" customHeight="1">
      <c r="A314" s="37"/>
      <c r="B314" s="171"/>
      <c r="C314" s="202" t="s">
        <v>491</v>
      </c>
      <c r="D314" s="202" t="s">
        <v>257</v>
      </c>
      <c r="E314" s="203" t="s">
        <v>468</v>
      </c>
      <c r="F314" s="204" t="s">
        <v>469</v>
      </c>
      <c r="G314" s="205" t="s">
        <v>237</v>
      </c>
      <c r="H314" s="206">
        <v>5</v>
      </c>
      <c r="I314" s="207"/>
      <c r="J314" s="208">
        <f>ROUND(I314*H314,0)</f>
        <v>0</v>
      </c>
      <c r="K314" s="204" t="s">
        <v>1</v>
      </c>
      <c r="L314" s="209"/>
      <c r="M314" s="210" t="s">
        <v>1</v>
      </c>
      <c r="N314" s="211" t="s">
        <v>42</v>
      </c>
      <c r="O314" s="76"/>
      <c r="P314" s="181">
        <f>O314*H314</f>
        <v>0</v>
      </c>
      <c r="Q314" s="181">
        <v>0.00027</v>
      </c>
      <c r="R314" s="181">
        <f>Q314*H314</f>
        <v>0.0013500000000000001</v>
      </c>
      <c r="S314" s="181">
        <v>0</v>
      </c>
      <c r="T314" s="18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3" t="s">
        <v>260</v>
      </c>
      <c r="AT314" s="183" t="s">
        <v>257</v>
      </c>
      <c r="AU314" s="183" t="s">
        <v>86</v>
      </c>
      <c r="AY314" s="18" t="s">
        <v>153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8" t="s">
        <v>8</v>
      </c>
      <c r="BK314" s="184">
        <f>ROUND(I314*H314,0)</f>
        <v>0</v>
      </c>
      <c r="BL314" s="18" t="s">
        <v>201</v>
      </c>
      <c r="BM314" s="183" t="s">
        <v>470</v>
      </c>
    </row>
    <row r="315" s="2" customFormat="1" ht="24.15" customHeight="1">
      <c r="A315" s="37"/>
      <c r="B315" s="171"/>
      <c r="C315" s="172" t="s">
        <v>495</v>
      </c>
      <c r="D315" s="172" t="s">
        <v>156</v>
      </c>
      <c r="E315" s="173" t="s">
        <v>471</v>
      </c>
      <c r="F315" s="174" t="s">
        <v>472</v>
      </c>
      <c r="G315" s="175" t="s">
        <v>206</v>
      </c>
      <c r="H315" s="176">
        <v>0.051999999999999998</v>
      </c>
      <c r="I315" s="177"/>
      <c r="J315" s="178">
        <f>ROUND(I315*H315,0)</f>
        <v>0</v>
      </c>
      <c r="K315" s="174" t="s">
        <v>160</v>
      </c>
      <c r="L315" s="38"/>
      <c r="M315" s="179" t="s">
        <v>1</v>
      </c>
      <c r="N315" s="180" t="s">
        <v>42</v>
      </c>
      <c r="O315" s="76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3" t="s">
        <v>201</v>
      </c>
      <c r="AT315" s="183" t="s">
        <v>156</v>
      </c>
      <c r="AU315" s="183" t="s">
        <v>86</v>
      </c>
      <c r="AY315" s="18" t="s">
        <v>153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8" t="s">
        <v>8</v>
      </c>
      <c r="BK315" s="184">
        <f>ROUND(I315*H315,0)</f>
        <v>0</v>
      </c>
      <c r="BL315" s="18" t="s">
        <v>201</v>
      </c>
      <c r="BM315" s="183" t="s">
        <v>473</v>
      </c>
    </row>
    <row r="316" s="2" customFormat="1" ht="24.15" customHeight="1">
      <c r="A316" s="37"/>
      <c r="B316" s="171"/>
      <c r="C316" s="172" t="s">
        <v>501</v>
      </c>
      <c r="D316" s="172" t="s">
        <v>156</v>
      </c>
      <c r="E316" s="173" t="s">
        <v>475</v>
      </c>
      <c r="F316" s="174" t="s">
        <v>476</v>
      </c>
      <c r="G316" s="175" t="s">
        <v>206</v>
      </c>
      <c r="H316" s="176">
        <v>0.051999999999999998</v>
      </c>
      <c r="I316" s="177"/>
      <c r="J316" s="178">
        <f>ROUND(I316*H316,0)</f>
        <v>0</v>
      </c>
      <c r="K316" s="174" t="s">
        <v>160</v>
      </c>
      <c r="L316" s="38"/>
      <c r="M316" s="179" t="s">
        <v>1</v>
      </c>
      <c r="N316" s="180" t="s">
        <v>42</v>
      </c>
      <c r="O316" s="76"/>
      <c r="P316" s="181">
        <f>O316*H316</f>
        <v>0</v>
      </c>
      <c r="Q316" s="181">
        <v>0</v>
      </c>
      <c r="R316" s="181">
        <f>Q316*H316</f>
        <v>0</v>
      </c>
      <c r="S316" s="181">
        <v>0</v>
      </c>
      <c r="T316" s="18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3" t="s">
        <v>201</v>
      </c>
      <c r="AT316" s="183" t="s">
        <v>156</v>
      </c>
      <c r="AU316" s="183" t="s">
        <v>86</v>
      </c>
      <c r="AY316" s="18" t="s">
        <v>153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8" t="s">
        <v>8</v>
      </c>
      <c r="BK316" s="184">
        <f>ROUND(I316*H316,0)</f>
        <v>0</v>
      </c>
      <c r="BL316" s="18" t="s">
        <v>201</v>
      </c>
      <c r="BM316" s="183" t="s">
        <v>477</v>
      </c>
    </row>
    <row r="317" s="12" customFormat="1" ht="22.8" customHeight="1">
      <c r="A317" s="12"/>
      <c r="B317" s="158"/>
      <c r="C317" s="12"/>
      <c r="D317" s="159" t="s">
        <v>76</v>
      </c>
      <c r="E317" s="169" t="s">
        <v>478</v>
      </c>
      <c r="F317" s="169" t="s">
        <v>479</v>
      </c>
      <c r="G317" s="12"/>
      <c r="H317" s="12"/>
      <c r="I317" s="161"/>
      <c r="J317" s="170">
        <f>BK317</f>
        <v>0</v>
      </c>
      <c r="K317" s="12"/>
      <c r="L317" s="158"/>
      <c r="M317" s="163"/>
      <c r="N317" s="164"/>
      <c r="O317" s="164"/>
      <c r="P317" s="165">
        <f>SUM(P318:P322)</f>
        <v>0</v>
      </c>
      <c r="Q317" s="164"/>
      <c r="R317" s="165">
        <f>SUM(R318:R322)</f>
        <v>0.0012000000000000001</v>
      </c>
      <c r="S317" s="164"/>
      <c r="T317" s="166">
        <f>SUM(T318:T322)</f>
        <v>0.0030000000000000001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59" t="s">
        <v>86</v>
      </c>
      <c r="AT317" s="167" t="s">
        <v>76</v>
      </c>
      <c r="AU317" s="167" t="s">
        <v>8</v>
      </c>
      <c r="AY317" s="159" t="s">
        <v>153</v>
      </c>
      <c r="BK317" s="168">
        <f>SUM(BK318:BK322)</f>
        <v>0</v>
      </c>
    </row>
    <row r="318" s="2" customFormat="1" ht="16.5" customHeight="1">
      <c r="A318" s="37"/>
      <c r="B318" s="171"/>
      <c r="C318" s="172" t="s">
        <v>508</v>
      </c>
      <c r="D318" s="172" t="s">
        <v>156</v>
      </c>
      <c r="E318" s="173" t="s">
        <v>480</v>
      </c>
      <c r="F318" s="174" t="s">
        <v>481</v>
      </c>
      <c r="G318" s="175" t="s">
        <v>237</v>
      </c>
      <c r="H318" s="176">
        <v>6</v>
      </c>
      <c r="I318" s="177"/>
      <c r="J318" s="178">
        <f>ROUND(I318*H318,0)</f>
        <v>0</v>
      </c>
      <c r="K318" s="174" t="s">
        <v>160</v>
      </c>
      <c r="L318" s="38"/>
      <c r="M318" s="179" t="s">
        <v>1</v>
      </c>
      <c r="N318" s="180" t="s">
        <v>42</v>
      </c>
      <c r="O318" s="76"/>
      <c r="P318" s="181">
        <f>O318*H318</f>
        <v>0</v>
      </c>
      <c r="Q318" s="181">
        <v>0</v>
      </c>
      <c r="R318" s="181">
        <f>Q318*H318</f>
        <v>0</v>
      </c>
      <c r="S318" s="181">
        <v>0</v>
      </c>
      <c r="T318" s="18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3" t="s">
        <v>201</v>
      </c>
      <c r="AT318" s="183" t="s">
        <v>156</v>
      </c>
      <c r="AU318" s="183" t="s">
        <v>86</v>
      </c>
      <c r="AY318" s="18" t="s">
        <v>153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8" t="s">
        <v>8</v>
      </c>
      <c r="BK318" s="184">
        <f>ROUND(I318*H318,0)</f>
        <v>0</v>
      </c>
      <c r="BL318" s="18" t="s">
        <v>201</v>
      </c>
      <c r="BM318" s="183" t="s">
        <v>482</v>
      </c>
    </row>
    <row r="319" s="2" customFormat="1" ht="24.15" customHeight="1">
      <c r="A319" s="37"/>
      <c r="B319" s="171"/>
      <c r="C319" s="202" t="s">
        <v>512</v>
      </c>
      <c r="D319" s="202" t="s">
        <v>257</v>
      </c>
      <c r="E319" s="203" t="s">
        <v>484</v>
      </c>
      <c r="F319" s="204" t="s">
        <v>485</v>
      </c>
      <c r="G319" s="205" t="s">
        <v>237</v>
      </c>
      <c r="H319" s="206">
        <v>6</v>
      </c>
      <c r="I319" s="207"/>
      <c r="J319" s="208">
        <f>ROUND(I319*H319,0)</f>
        <v>0</v>
      </c>
      <c r="K319" s="204" t="s">
        <v>160</v>
      </c>
      <c r="L319" s="209"/>
      <c r="M319" s="210" t="s">
        <v>1</v>
      </c>
      <c r="N319" s="211" t="s">
        <v>42</v>
      </c>
      <c r="O319" s="76"/>
      <c r="P319" s="181">
        <f>O319*H319</f>
        <v>0</v>
      </c>
      <c r="Q319" s="181">
        <v>0.00020000000000000001</v>
      </c>
      <c r="R319" s="181">
        <f>Q319*H319</f>
        <v>0.0012000000000000001</v>
      </c>
      <c r="S319" s="181">
        <v>0</v>
      </c>
      <c r="T319" s="18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3" t="s">
        <v>260</v>
      </c>
      <c r="AT319" s="183" t="s">
        <v>257</v>
      </c>
      <c r="AU319" s="183" t="s">
        <v>86</v>
      </c>
      <c r="AY319" s="18" t="s">
        <v>153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8" t="s">
        <v>8</v>
      </c>
      <c r="BK319" s="184">
        <f>ROUND(I319*H319,0)</f>
        <v>0</v>
      </c>
      <c r="BL319" s="18" t="s">
        <v>201</v>
      </c>
      <c r="BM319" s="183" t="s">
        <v>486</v>
      </c>
    </row>
    <row r="320" s="2" customFormat="1" ht="16.5" customHeight="1">
      <c r="A320" s="37"/>
      <c r="B320" s="171"/>
      <c r="C320" s="172" t="s">
        <v>516</v>
      </c>
      <c r="D320" s="172" t="s">
        <v>156</v>
      </c>
      <c r="E320" s="173" t="s">
        <v>488</v>
      </c>
      <c r="F320" s="174" t="s">
        <v>489</v>
      </c>
      <c r="G320" s="175" t="s">
        <v>237</v>
      </c>
      <c r="H320" s="176">
        <v>6</v>
      </c>
      <c r="I320" s="177"/>
      <c r="J320" s="178">
        <f>ROUND(I320*H320,0)</f>
        <v>0</v>
      </c>
      <c r="K320" s="174" t="s">
        <v>160</v>
      </c>
      <c r="L320" s="38"/>
      <c r="M320" s="179" t="s">
        <v>1</v>
      </c>
      <c r="N320" s="180" t="s">
        <v>42</v>
      </c>
      <c r="O320" s="76"/>
      <c r="P320" s="181">
        <f>O320*H320</f>
        <v>0</v>
      </c>
      <c r="Q320" s="181">
        <v>0</v>
      </c>
      <c r="R320" s="181">
        <f>Q320*H320</f>
        <v>0</v>
      </c>
      <c r="S320" s="181">
        <v>0.00050000000000000001</v>
      </c>
      <c r="T320" s="182">
        <f>S320*H320</f>
        <v>0.0030000000000000001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3" t="s">
        <v>201</v>
      </c>
      <c r="AT320" s="183" t="s">
        <v>156</v>
      </c>
      <c r="AU320" s="183" t="s">
        <v>86</v>
      </c>
      <c r="AY320" s="18" t="s">
        <v>153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8" t="s">
        <v>8</v>
      </c>
      <c r="BK320" s="184">
        <f>ROUND(I320*H320,0)</f>
        <v>0</v>
      </c>
      <c r="BL320" s="18" t="s">
        <v>201</v>
      </c>
      <c r="BM320" s="183" t="s">
        <v>490</v>
      </c>
    </row>
    <row r="321" s="2" customFormat="1" ht="24.15" customHeight="1">
      <c r="A321" s="37"/>
      <c r="B321" s="171"/>
      <c r="C321" s="172" t="s">
        <v>521</v>
      </c>
      <c r="D321" s="172" t="s">
        <v>156</v>
      </c>
      <c r="E321" s="173" t="s">
        <v>492</v>
      </c>
      <c r="F321" s="174" t="s">
        <v>493</v>
      </c>
      <c r="G321" s="175" t="s">
        <v>206</v>
      </c>
      <c r="H321" s="176">
        <v>0.001</v>
      </c>
      <c r="I321" s="177"/>
      <c r="J321" s="178">
        <f>ROUND(I321*H321,0)</f>
        <v>0</v>
      </c>
      <c r="K321" s="174" t="s">
        <v>160</v>
      </c>
      <c r="L321" s="38"/>
      <c r="M321" s="179" t="s">
        <v>1</v>
      </c>
      <c r="N321" s="180" t="s">
        <v>42</v>
      </c>
      <c r="O321" s="76"/>
      <c r="P321" s="181">
        <f>O321*H321</f>
        <v>0</v>
      </c>
      <c r="Q321" s="181">
        <v>0</v>
      </c>
      <c r="R321" s="181">
        <f>Q321*H321</f>
        <v>0</v>
      </c>
      <c r="S321" s="181">
        <v>0</v>
      </c>
      <c r="T321" s="18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3" t="s">
        <v>201</v>
      </c>
      <c r="AT321" s="183" t="s">
        <v>156</v>
      </c>
      <c r="AU321" s="183" t="s">
        <v>86</v>
      </c>
      <c r="AY321" s="18" t="s">
        <v>153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8" t="s">
        <v>8</v>
      </c>
      <c r="BK321" s="184">
        <f>ROUND(I321*H321,0)</f>
        <v>0</v>
      </c>
      <c r="BL321" s="18" t="s">
        <v>201</v>
      </c>
      <c r="BM321" s="183" t="s">
        <v>494</v>
      </c>
    </row>
    <row r="322" s="2" customFormat="1" ht="33" customHeight="1">
      <c r="A322" s="37"/>
      <c r="B322" s="171"/>
      <c r="C322" s="172" t="s">
        <v>525</v>
      </c>
      <c r="D322" s="172" t="s">
        <v>156</v>
      </c>
      <c r="E322" s="173" t="s">
        <v>496</v>
      </c>
      <c r="F322" s="174" t="s">
        <v>497</v>
      </c>
      <c r="G322" s="175" t="s">
        <v>206</v>
      </c>
      <c r="H322" s="176">
        <v>0.001</v>
      </c>
      <c r="I322" s="177"/>
      <c r="J322" s="178">
        <f>ROUND(I322*H322,0)</f>
        <v>0</v>
      </c>
      <c r="K322" s="174" t="s">
        <v>160</v>
      </c>
      <c r="L322" s="38"/>
      <c r="M322" s="179" t="s">
        <v>1</v>
      </c>
      <c r="N322" s="180" t="s">
        <v>42</v>
      </c>
      <c r="O322" s="76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3" t="s">
        <v>201</v>
      </c>
      <c r="AT322" s="183" t="s">
        <v>156</v>
      </c>
      <c r="AU322" s="183" t="s">
        <v>86</v>
      </c>
      <c r="AY322" s="18" t="s">
        <v>153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8" t="s">
        <v>8</v>
      </c>
      <c r="BK322" s="184">
        <f>ROUND(I322*H322,0)</f>
        <v>0</v>
      </c>
      <c r="BL322" s="18" t="s">
        <v>201</v>
      </c>
      <c r="BM322" s="183" t="s">
        <v>498</v>
      </c>
    </row>
    <row r="323" s="12" customFormat="1" ht="22.8" customHeight="1">
      <c r="A323" s="12"/>
      <c r="B323" s="158"/>
      <c r="C323" s="12"/>
      <c r="D323" s="159" t="s">
        <v>76</v>
      </c>
      <c r="E323" s="169" t="s">
        <v>499</v>
      </c>
      <c r="F323" s="169" t="s">
        <v>500</v>
      </c>
      <c r="G323" s="12"/>
      <c r="H323" s="12"/>
      <c r="I323" s="161"/>
      <c r="J323" s="170">
        <f>BK323</f>
        <v>0</v>
      </c>
      <c r="K323" s="12"/>
      <c r="L323" s="158"/>
      <c r="M323" s="163"/>
      <c r="N323" s="164"/>
      <c r="O323" s="164"/>
      <c r="P323" s="165">
        <f>SUM(P324:P354)</f>
        <v>0</v>
      </c>
      <c r="Q323" s="164"/>
      <c r="R323" s="165">
        <f>SUM(R324:R354)</f>
        <v>0.83999443900000004</v>
      </c>
      <c r="S323" s="164"/>
      <c r="T323" s="166">
        <f>SUM(T324:T354)</f>
        <v>1.02358635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9" t="s">
        <v>86</v>
      </c>
      <c r="AT323" s="167" t="s">
        <v>76</v>
      </c>
      <c r="AU323" s="167" t="s">
        <v>8</v>
      </c>
      <c r="AY323" s="159" t="s">
        <v>153</v>
      </c>
      <c r="BK323" s="168">
        <f>SUM(BK324:BK354)</f>
        <v>0</v>
      </c>
    </row>
    <row r="324" s="2" customFormat="1" ht="24.15" customHeight="1">
      <c r="A324" s="37"/>
      <c r="B324" s="171"/>
      <c r="C324" s="172" t="s">
        <v>529</v>
      </c>
      <c r="D324" s="172" t="s">
        <v>156</v>
      </c>
      <c r="E324" s="173" t="s">
        <v>502</v>
      </c>
      <c r="F324" s="174" t="s">
        <v>503</v>
      </c>
      <c r="G324" s="175" t="s">
        <v>159</v>
      </c>
      <c r="H324" s="176">
        <v>26</v>
      </c>
      <c r="I324" s="177"/>
      <c r="J324" s="178">
        <f>ROUND(I324*H324,0)</f>
        <v>0</v>
      </c>
      <c r="K324" s="174" t="s">
        <v>160</v>
      </c>
      <c r="L324" s="38"/>
      <c r="M324" s="179" t="s">
        <v>1</v>
      </c>
      <c r="N324" s="180" t="s">
        <v>42</v>
      </c>
      <c r="O324" s="76"/>
      <c r="P324" s="181">
        <f>O324*H324</f>
        <v>0</v>
      </c>
      <c r="Q324" s="181">
        <v>0.024760500000000001</v>
      </c>
      <c r="R324" s="181">
        <f>Q324*H324</f>
        <v>0.64377300000000004</v>
      </c>
      <c r="S324" s="181">
        <v>0</v>
      </c>
      <c r="T324" s="18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3" t="s">
        <v>201</v>
      </c>
      <c r="AT324" s="183" t="s">
        <v>156</v>
      </c>
      <c r="AU324" s="183" t="s">
        <v>86</v>
      </c>
      <c r="AY324" s="18" t="s">
        <v>153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8" t="s">
        <v>8</v>
      </c>
      <c r="BK324" s="184">
        <f>ROUND(I324*H324,0)</f>
        <v>0</v>
      </c>
      <c r="BL324" s="18" t="s">
        <v>201</v>
      </c>
      <c r="BM324" s="183" t="s">
        <v>504</v>
      </c>
    </row>
    <row r="325" s="13" customFormat="1">
      <c r="A325" s="13"/>
      <c r="B325" s="185"/>
      <c r="C325" s="13"/>
      <c r="D325" s="186" t="s">
        <v>163</v>
      </c>
      <c r="E325" s="187" t="s">
        <v>1</v>
      </c>
      <c r="F325" s="188" t="s">
        <v>906</v>
      </c>
      <c r="G325" s="13"/>
      <c r="H325" s="189">
        <v>10.4</v>
      </c>
      <c r="I325" s="190"/>
      <c r="J325" s="13"/>
      <c r="K325" s="13"/>
      <c r="L325" s="185"/>
      <c r="M325" s="191"/>
      <c r="N325" s="192"/>
      <c r="O325" s="192"/>
      <c r="P325" s="192"/>
      <c r="Q325" s="192"/>
      <c r="R325" s="192"/>
      <c r="S325" s="192"/>
      <c r="T325" s="19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7" t="s">
        <v>163</v>
      </c>
      <c r="AU325" s="187" t="s">
        <v>86</v>
      </c>
      <c r="AV325" s="13" t="s">
        <v>86</v>
      </c>
      <c r="AW325" s="13" t="s">
        <v>33</v>
      </c>
      <c r="AX325" s="13" t="s">
        <v>77</v>
      </c>
      <c r="AY325" s="187" t="s">
        <v>153</v>
      </c>
    </row>
    <row r="326" s="13" customFormat="1">
      <c r="A326" s="13"/>
      <c r="B326" s="185"/>
      <c r="C326" s="13"/>
      <c r="D326" s="186" t="s">
        <v>163</v>
      </c>
      <c r="E326" s="187" t="s">
        <v>1</v>
      </c>
      <c r="F326" s="188" t="s">
        <v>907</v>
      </c>
      <c r="G326" s="13"/>
      <c r="H326" s="189">
        <v>15.6</v>
      </c>
      <c r="I326" s="190"/>
      <c r="J326" s="13"/>
      <c r="K326" s="13"/>
      <c r="L326" s="185"/>
      <c r="M326" s="191"/>
      <c r="N326" s="192"/>
      <c r="O326" s="192"/>
      <c r="P326" s="192"/>
      <c r="Q326" s="192"/>
      <c r="R326" s="192"/>
      <c r="S326" s="192"/>
      <c r="T326" s="19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7" t="s">
        <v>163</v>
      </c>
      <c r="AU326" s="187" t="s">
        <v>86</v>
      </c>
      <c r="AV326" s="13" t="s">
        <v>86</v>
      </c>
      <c r="AW326" s="13" t="s">
        <v>33</v>
      </c>
      <c r="AX326" s="13" t="s">
        <v>77</v>
      </c>
      <c r="AY326" s="187" t="s">
        <v>153</v>
      </c>
    </row>
    <row r="327" s="14" customFormat="1">
      <c r="A327" s="14"/>
      <c r="B327" s="194"/>
      <c r="C327" s="14"/>
      <c r="D327" s="186" t="s">
        <v>163</v>
      </c>
      <c r="E327" s="195" t="s">
        <v>1</v>
      </c>
      <c r="F327" s="196" t="s">
        <v>507</v>
      </c>
      <c r="G327" s="14"/>
      <c r="H327" s="197">
        <v>26</v>
      </c>
      <c r="I327" s="198"/>
      <c r="J327" s="14"/>
      <c r="K327" s="14"/>
      <c r="L327" s="194"/>
      <c r="M327" s="199"/>
      <c r="N327" s="200"/>
      <c r="O327" s="200"/>
      <c r="P327" s="200"/>
      <c r="Q327" s="200"/>
      <c r="R327" s="200"/>
      <c r="S327" s="200"/>
      <c r="T327" s="20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5" t="s">
        <v>163</v>
      </c>
      <c r="AU327" s="195" t="s">
        <v>86</v>
      </c>
      <c r="AV327" s="14" t="s">
        <v>154</v>
      </c>
      <c r="AW327" s="14" t="s">
        <v>33</v>
      </c>
      <c r="AX327" s="14" t="s">
        <v>8</v>
      </c>
      <c r="AY327" s="195" t="s">
        <v>153</v>
      </c>
    </row>
    <row r="328" s="2" customFormat="1" ht="24.15" customHeight="1">
      <c r="A328" s="37"/>
      <c r="B328" s="171"/>
      <c r="C328" s="172" t="s">
        <v>533</v>
      </c>
      <c r="D328" s="172" t="s">
        <v>156</v>
      </c>
      <c r="E328" s="173" t="s">
        <v>509</v>
      </c>
      <c r="F328" s="174" t="s">
        <v>510</v>
      </c>
      <c r="G328" s="175" t="s">
        <v>159</v>
      </c>
      <c r="H328" s="176">
        <v>26</v>
      </c>
      <c r="I328" s="177"/>
      <c r="J328" s="178">
        <f>ROUND(I328*H328,0)</f>
        <v>0</v>
      </c>
      <c r="K328" s="174" t="s">
        <v>160</v>
      </c>
      <c r="L328" s="38"/>
      <c r="M328" s="179" t="s">
        <v>1</v>
      </c>
      <c r="N328" s="180" t="s">
        <v>42</v>
      </c>
      <c r="O328" s="76"/>
      <c r="P328" s="181">
        <f>O328*H328</f>
        <v>0</v>
      </c>
      <c r="Q328" s="181">
        <v>0</v>
      </c>
      <c r="R328" s="181">
        <f>Q328*H328</f>
        <v>0</v>
      </c>
      <c r="S328" s="181">
        <v>0.03175</v>
      </c>
      <c r="T328" s="182">
        <f>S328*H328</f>
        <v>0.82550000000000001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3" t="s">
        <v>201</v>
      </c>
      <c r="AT328" s="183" t="s">
        <v>156</v>
      </c>
      <c r="AU328" s="183" t="s">
        <v>86</v>
      </c>
      <c r="AY328" s="18" t="s">
        <v>153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8" t="s">
        <v>8</v>
      </c>
      <c r="BK328" s="184">
        <f>ROUND(I328*H328,0)</f>
        <v>0</v>
      </c>
      <c r="BL328" s="18" t="s">
        <v>201</v>
      </c>
      <c r="BM328" s="183" t="s">
        <v>511</v>
      </c>
    </row>
    <row r="329" s="13" customFormat="1">
      <c r="A329" s="13"/>
      <c r="B329" s="185"/>
      <c r="C329" s="13"/>
      <c r="D329" s="186" t="s">
        <v>163</v>
      </c>
      <c r="E329" s="187" t="s">
        <v>1</v>
      </c>
      <c r="F329" s="188" t="s">
        <v>906</v>
      </c>
      <c r="G329" s="13"/>
      <c r="H329" s="189">
        <v>10.4</v>
      </c>
      <c r="I329" s="190"/>
      <c r="J329" s="13"/>
      <c r="K329" s="13"/>
      <c r="L329" s="185"/>
      <c r="M329" s="191"/>
      <c r="N329" s="192"/>
      <c r="O329" s="192"/>
      <c r="P329" s="192"/>
      <c r="Q329" s="192"/>
      <c r="R329" s="192"/>
      <c r="S329" s="192"/>
      <c r="T329" s="19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7" t="s">
        <v>163</v>
      </c>
      <c r="AU329" s="187" t="s">
        <v>86</v>
      </c>
      <c r="AV329" s="13" t="s">
        <v>86</v>
      </c>
      <c r="AW329" s="13" t="s">
        <v>33</v>
      </c>
      <c r="AX329" s="13" t="s">
        <v>77</v>
      </c>
      <c r="AY329" s="187" t="s">
        <v>153</v>
      </c>
    </row>
    <row r="330" s="13" customFormat="1">
      <c r="A330" s="13"/>
      <c r="B330" s="185"/>
      <c r="C330" s="13"/>
      <c r="D330" s="186" t="s">
        <v>163</v>
      </c>
      <c r="E330" s="187" t="s">
        <v>1</v>
      </c>
      <c r="F330" s="188" t="s">
        <v>907</v>
      </c>
      <c r="G330" s="13"/>
      <c r="H330" s="189">
        <v>15.6</v>
      </c>
      <c r="I330" s="190"/>
      <c r="J330" s="13"/>
      <c r="K330" s="13"/>
      <c r="L330" s="185"/>
      <c r="M330" s="191"/>
      <c r="N330" s="192"/>
      <c r="O330" s="192"/>
      <c r="P330" s="192"/>
      <c r="Q330" s="192"/>
      <c r="R330" s="192"/>
      <c r="S330" s="192"/>
      <c r="T330" s="19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7" t="s">
        <v>163</v>
      </c>
      <c r="AU330" s="187" t="s">
        <v>86</v>
      </c>
      <c r="AV330" s="13" t="s">
        <v>86</v>
      </c>
      <c r="AW330" s="13" t="s">
        <v>33</v>
      </c>
      <c r="AX330" s="13" t="s">
        <v>77</v>
      </c>
      <c r="AY330" s="187" t="s">
        <v>153</v>
      </c>
    </row>
    <row r="331" s="14" customFormat="1">
      <c r="A331" s="14"/>
      <c r="B331" s="194"/>
      <c r="C331" s="14"/>
      <c r="D331" s="186" t="s">
        <v>163</v>
      </c>
      <c r="E331" s="195" t="s">
        <v>1</v>
      </c>
      <c r="F331" s="196" t="s">
        <v>507</v>
      </c>
      <c r="G331" s="14"/>
      <c r="H331" s="197">
        <v>26</v>
      </c>
      <c r="I331" s="198"/>
      <c r="J331" s="14"/>
      <c r="K331" s="14"/>
      <c r="L331" s="194"/>
      <c r="M331" s="199"/>
      <c r="N331" s="200"/>
      <c r="O331" s="200"/>
      <c r="P331" s="200"/>
      <c r="Q331" s="200"/>
      <c r="R331" s="200"/>
      <c r="S331" s="200"/>
      <c r="T331" s="20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5" t="s">
        <v>163</v>
      </c>
      <c r="AU331" s="195" t="s">
        <v>86</v>
      </c>
      <c r="AV331" s="14" t="s">
        <v>154</v>
      </c>
      <c r="AW331" s="14" t="s">
        <v>33</v>
      </c>
      <c r="AX331" s="14" t="s">
        <v>8</v>
      </c>
      <c r="AY331" s="195" t="s">
        <v>153</v>
      </c>
    </row>
    <row r="332" s="2" customFormat="1" ht="24.15" customHeight="1">
      <c r="A332" s="37"/>
      <c r="B332" s="171"/>
      <c r="C332" s="172" t="s">
        <v>537</v>
      </c>
      <c r="D332" s="172" t="s">
        <v>156</v>
      </c>
      <c r="E332" s="173" t="s">
        <v>513</v>
      </c>
      <c r="F332" s="174" t="s">
        <v>514</v>
      </c>
      <c r="G332" s="175" t="s">
        <v>159</v>
      </c>
      <c r="H332" s="176">
        <v>17.379000000000001</v>
      </c>
      <c r="I332" s="177"/>
      <c r="J332" s="178">
        <f>ROUND(I332*H332,0)</f>
        <v>0</v>
      </c>
      <c r="K332" s="174" t="s">
        <v>160</v>
      </c>
      <c r="L332" s="38"/>
      <c r="M332" s="179" t="s">
        <v>1</v>
      </c>
      <c r="N332" s="180" t="s">
        <v>42</v>
      </c>
      <c r="O332" s="76"/>
      <c r="P332" s="181">
        <f>O332*H332</f>
        <v>0</v>
      </c>
      <c r="Q332" s="181">
        <v>0</v>
      </c>
      <c r="R332" s="181">
        <f>Q332*H332</f>
        <v>0</v>
      </c>
      <c r="S332" s="181">
        <v>0.01065</v>
      </c>
      <c r="T332" s="182">
        <f>S332*H332</f>
        <v>0.18508635000000001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3" t="s">
        <v>201</v>
      </c>
      <c r="AT332" s="183" t="s">
        <v>156</v>
      </c>
      <c r="AU332" s="183" t="s">
        <v>86</v>
      </c>
      <c r="AY332" s="18" t="s">
        <v>153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8" t="s">
        <v>8</v>
      </c>
      <c r="BK332" s="184">
        <f>ROUND(I332*H332,0)</f>
        <v>0</v>
      </c>
      <c r="BL332" s="18" t="s">
        <v>201</v>
      </c>
      <c r="BM332" s="183" t="s">
        <v>515</v>
      </c>
    </row>
    <row r="333" s="13" customFormat="1">
      <c r="A333" s="13"/>
      <c r="B333" s="185"/>
      <c r="C333" s="13"/>
      <c r="D333" s="186" t="s">
        <v>163</v>
      </c>
      <c r="E333" s="187" t="s">
        <v>1</v>
      </c>
      <c r="F333" s="188" t="s">
        <v>104</v>
      </c>
      <c r="G333" s="13"/>
      <c r="H333" s="189">
        <v>17.379000000000001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163</v>
      </c>
      <c r="AU333" s="187" t="s">
        <v>86</v>
      </c>
      <c r="AV333" s="13" t="s">
        <v>86</v>
      </c>
      <c r="AW333" s="13" t="s">
        <v>33</v>
      </c>
      <c r="AX333" s="13" t="s">
        <v>8</v>
      </c>
      <c r="AY333" s="187" t="s">
        <v>153</v>
      </c>
    </row>
    <row r="334" s="2" customFormat="1" ht="24.15" customHeight="1">
      <c r="A334" s="37"/>
      <c r="B334" s="171"/>
      <c r="C334" s="172" t="s">
        <v>309</v>
      </c>
      <c r="D334" s="172" t="s">
        <v>156</v>
      </c>
      <c r="E334" s="173" t="s">
        <v>517</v>
      </c>
      <c r="F334" s="174" t="s">
        <v>518</v>
      </c>
      <c r="G334" s="175" t="s">
        <v>237</v>
      </c>
      <c r="H334" s="176">
        <v>1</v>
      </c>
      <c r="I334" s="177"/>
      <c r="J334" s="178">
        <f>ROUND(I334*H334,0)</f>
        <v>0</v>
      </c>
      <c r="K334" s="174" t="s">
        <v>160</v>
      </c>
      <c r="L334" s="38"/>
      <c r="M334" s="179" t="s">
        <v>1</v>
      </c>
      <c r="N334" s="180" t="s">
        <v>42</v>
      </c>
      <c r="O334" s="76"/>
      <c r="P334" s="181">
        <f>O334*H334</f>
        <v>0</v>
      </c>
      <c r="Q334" s="181">
        <v>0</v>
      </c>
      <c r="R334" s="181">
        <f>Q334*H334</f>
        <v>0</v>
      </c>
      <c r="S334" s="181">
        <v>0.0060000000000000001</v>
      </c>
      <c r="T334" s="182">
        <f>S334*H334</f>
        <v>0.0060000000000000001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3" t="s">
        <v>201</v>
      </c>
      <c r="AT334" s="183" t="s">
        <v>156</v>
      </c>
      <c r="AU334" s="183" t="s">
        <v>86</v>
      </c>
      <c r="AY334" s="18" t="s">
        <v>153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8" t="s">
        <v>8</v>
      </c>
      <c r="BK334" s="184">
        <f>ROUND(I334*H334,0)</f>
        <v>0</v>
      </c>
      <c r="BL334" s="18" t="s">
        <v>201</v>
      </c>
      <c r="BM334" s="183" t="s">
        <v>519</v>
      </c>
    </row>
    <row r="335" s="13" customFormat="1">
      <c r="A335" s="13"/>
      <c r="B335" s="185"/>
      <c r="C335" s="13"/>
      <c r="D335" s="186" t="s">
        <v>163</v>
      </c>
      <c r="E335" s="187" t="s">
        <v>1</v>
      </c>
      <c r="F335" s="188" t="s">
        <v>520</v>
      </c>
      <c r="G335" s="13"/>
      <c r="H335" s="189">
        <v>1</v>
      </c>
      <c r="I335" s="190"/>
      <c r="J335" s="13"/>
      <c r="K335" s="13"/>
      <c r="L335" s="185"/>
      <c r="M335" s="191"/>
      <c r="N335" s="192"/>
      <c r="O335" s="192"/>
      <c r="P335" s="192"/>
      <c r="Q335" s="192"/>
      <c r="R335" s="192"/>
      <c r="S335" s="192"/>
      <c r="T335" s="19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163</v>
      </c>
      <c r="AU335" s="187" t="s">
        <v>86</v>
      </c>
      <c r="AV335" s="13" t="s">
        <v>86</v>
      </c>
      <c r="AW335" s="13" t="s">
        <v>33</v>
      </c>
      <c r="AX335" s="13" t="s">
        <v>8</v>
      </c>
      <c r="AY335" s="187" t="s">
        <v>153</v>
      </c>
    </row>
    <row r="336" s="2" customFormat="1" ht="24.15" customHeight="1">
      <c r="A336" s="37"/>
      <c r="B336" s="171"/>
      <c r="C336" s="172" t="s">
        <v>544</v>
      </c>
      <c r="D336" s="172" t="s">
        <v>156</v>
      </c>
      <c r="E336" s="173" t="s">
        <v>522</v>
      </c>
      <c r="F336" s="174" t="s">
        <v>523</v>
      </c>
      <c r="G336" s="175" t="s">
        <v>237</v>
      </c>
      <c r="H336" s="176">
        <v>1</v>
      </c>
      <c r="I336" s="177"/>
      <c r="J336" s="178">
        <f>ROUND(I336*H336,0)</f>
        <v>0</v>
      </c>
      <c r="K336" s="174" t="s">
        <v>160</v>
      </c>
      <c r="L336" s="38"/>
      <c r="M336" s="179" t="s">
        <v>1</v>
      </c>
      <c r="N336" s="180" t="s">
        <v>42</v>
      </c>
      <c r="O336" s="76"/>
      <c r="P336" s="181">
        <f>O336*H336</f>
        <v>0</v>
      </c>
      <c r="Q336" s="181">
        <v>0</v>
      </c>
      <c r="R336" s="181">
        <f>Q336*H336</f>
        <v>0</v>
      </c>
      <c r="S336" s="181">
        <v>0.0070000000000000001</v>
      </c>
      <c r="T336" s="182">
        <f>S336*H336</f>
        <v>0.0070000000000000001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3" t="s">
        <v>201</v>
      </c>
      <c r="AT336" s="183" t="s">
        <v>156</v>
      </c>
      <c r="AU336" s="183" t="s">
        <v>86</v>
      </c>
      <c r="AY336" s="18" t="s">
        <v>153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8</v>
      </c>
      <c r="BK336" s="184">
        <f>ROUND(I336*H336,0)</f>
        <v>0</v>
      </c>
      <c r="BL336" s="18" t="s">
        <v>201</v>
      </c>
      <c r="BM336" s="183" t="s">
        <v>524</v>
      </c>
    </row>
    <row r="337" s="13" customFormat="1">
      <c r="A337" s="13"/>
      <c r="B337" s="185"/>
      <c r="C337" s="13"/>
      <c r="D337" s="186" t="s">
        <v>163</v>
      </c>
      <c r="E337" s="187" t="s">
        <v>1</v>
      </c>
      <c r="F337" s="188" t="s">
        <v>520</v>
      </c>
      <c r="G337" s="13"/>
      <c r="H337" s="189">
        <v>1</v>
      </c>
      <c r="I337" s="190"/>
      <c r="J337" s="13"/>
      <c r="K337" s="13"/>
      <c r="L337" s="185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163</v>
      </c>
      <c r="AU337" s="187" t="s">
        <v>86</v>
      </c>
      <c r="AV337" s="13" t="s">
        <v>86</v>
      </c>
      <c r="AW337" s="13" t="s">
        <v>33</v>
      </c>
      <c r="AX337" s="13" t="s">
        <v>8</v>
      </c>
      <c r="AY337" s="187" t="s">
        <v>153</v>
      </c>
    </row>
    <row r="338" s="2" customFormat="1" ht="33" customHeight="1">
      <c r="A338" s="37"/>
      <c r="B338" s="171"/>
      <c r="C338" s="172" t="s">
        <v>548</v>
      </c>
      <c r="D338" s="172" t="s">
        <v>156</v>
      </c>
      <c r="E338" s="173" t="s">
        <v>526</v>
      </c>
      <c r="F338" s="174" t="s">
        <v>527</v>
      </c>
      <c r="G338" s="175" t="s">
        <v>237</v>
      </c>
      <c r="H338" s="176">
        <v>1</v>
      </c>
      <c r="I338" s="177"/>
      <c r="J338" s="178">
        <f>ROUND(I338*H338,0)</f>
        <v>0</v>
      </c>
      <c r="K338" s="174" t="s">
        <v>160</v>
      </c>
      <c r="L338" s="38"/>
      <c r="M338" s="179" t="s">
        <v>1</v>
      </c>
      <c r="N338" s="180" t="s">
        <v>42</v>
      </c>
      <c r="O338" s="76"/>
      <c r="P338" s="181">
        <f>O338*H338</f>
        <v>0</v>
      </c>
      <c r="Q338" s="181">
        <v>0.00027320000000000003</v>
      </c>
      <c r="R338" s="181">
        <f>Q338*H338</f>
        <v>0.00027320000000000003</v>
      </c>
      <c r="S338" s="181">
        <v>0</v>
      </c>
      <c r="T338" s="182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3" t="s">
        <v>201</v>
      </c>
      <c r="AT338" s="183" t="s">
        <v>156</v>
      </c>
      <c r="AU338" s="183" t="s">
        <v>86</v>
      </c>
      <c r="AY338" s="18" t="s">
        <v>153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18" t="s">
        <v>8</v>
      </c>
      <c r="BK338" s="184">
        <f>ROUND(I338*H338,0)</f>
        <v>0</v>
      </c>
      <c r="BL338" s="18" t="s">
        <v>201</v>
      </c>
      <c r="BM338" s="183" t="s">
        <v>528</v>
      </c>
    </row>
    <row r="339" s="13" customFormat="1">
      <c r="A339" s="13"/>
      <c r="B339" s="185"/>
      <c r="C339" s="13"/>
      <c r="D339" s="186" t="s">
        <v>163</v>
      </c>
      <c r="E339" s="187" t="s">
        <v>1</v>
      </c>
      <c r="F339" s="188" t="s">
        <v>520</v>
      </c>
      <c r="G339" s="13"/>
      <c r="H339" s="189">
        <v>1</v>
      </c>
      <c r="I339" s="190"/>
      <c r="J339" s="13"/>
      <c r="K339" s="13"/>
      <c r="L339" s="185"/>
      <c r="M339" s="191"/>
      <c r="N339" s="192"/>
      <c r="O339" s="192"/>
      <c r="P339" s="192"/>
      <c r="Q339" s="192"/>
      <c r="R339" s="192"/>
      <c r="S339" s="192"/>
      <c r="T339" s="19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7" t="s">
        <v>163</v>
      </c>
      <c r="AU339" s="187" t="s">
        <v>86</v>
      </c>
      <c r="AV339" s="13" t="s">
        <v>86</v>
      </c>
      <c r="AW339" s="13" t="s">
        <v>33</v>
      </c>
      <c r="AX339" s="13" t="s">
        <v>8</v>
      </c>
      <c r="AY339" s="187" t="s">
        <v>153</v>
      </c>
    </row>
    <row r="340" s="2" customFormat="1" ht="24.15" customHeight="1">
      <c r="A340" s="37"/>
      <c r="B340" s="171"/>
      <c r="C340" s="202" t="s">
        <v>552</v>
      </c>
      <c r="D340" s="202" t="s">
        <v>257</v>
      </c>
      <c r="E340" s="203" t="s">
        <v>530</v>
      </c>
      <c r="F340" s="204" t="s">
        <v>531</v>
      </c>
      <c r="G340" s="205" t="s">
        <v>237</v>
      </c>
      <c r="H340" s="206">
        <v>1</v>
      </c>
      <c r="I340" s="207"/>
      <c r="J340" s="208">
        <f>ROUND(I340*H340,0)</f>
        <v>0</v>
      </c>
      <c r="K340" s="204" t="s">
        <v>160</v>
      </c>
      <c r="L340" s="209"/>
      <c r="M340" s="210" t="s">
        <v>1</v>
      </c>
      <c r="N340" s="211" t="s">
        <v>42</v>
      </c>
      <c r="O340" s="76"/>
      <c r="P340" s="181">
        <f>O340*H340</f>
        <v>0</v>
      </c>
      <c r="Q340" s="181">
        <v>0.0047000000000000002</v>
      </c>
      <c r="R340" s="181">
        <f>Q340*H340</f>
        <v>0.0047000000000000002</v>
      </c>
      <c r="S340" s="181">
        <v>0</v>
      </c>
      <c r="T340" s="182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3" t="s">
        <v>260</v>
      </c>
      <c r="AT340" s="183" t="s">
        <v>257</v>
      </c>
      <c r="AU340" s="183" t="s">
        <v>86</v>
      </c>
      <c r="AY340" s="18" t="s">
        <v>153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8" t="s">
        <v>8</v>
      </c>
      <c r="BK340" s="184">
        <f>ROUND(I340*H340,0)</f>
        <v>0</v>
      </c>
      <c r="BL340" s="18" t="s">
        <v>201</v>
      </c>
      <c r="BM340" s="183" t="s">
        <v>532</v>
      </c>
    </row>
    <row r="341" s="2" customFormat="1" ht="24.15" customHeight="1">
      <c r="A341" s="37"/>
      <c r="B341" s="171"/>
      <c r="C341" s="172" t="s">
        <v>557</v>
      </c>
      <c r="D341" s="172" t="s">
        <v>156</v>
      </c>
      <c r="E341" s="173" t="s">
        <v>534</v>
      </c>
      <c r="F341" s="174" t="s">
        <v>535</v>
      </c>
      <c r="G341" s="175" t="s">
        <v>237</v>
      </c>
      <c r="H341" s="176">
        <v>1</v>
      </c>
      <c r="I341" s="177"/>
      <c r="J341" s="178">
        <f>ROUND(I341*H341,0)</f>
        <v>0</v>
      </c>
      <c r="K341" s="174" t="s">
        <v>160</v>
      </c>
      <c r="L341" s="38"/>
      <c r="M341" s="179" t="s">
        <v>1</v>
      </c>
      <c r="N341" s="180" t="s">
        <v>42</v>
      </c>
      <c r="O341" s="76"/>
      <c r="P341" s="181">
        <f>O341*H341</f>
        <v>0</v>
      </c>
      <c r="Q341" s="181">
        <v>0.00027320000000000003</v>
      </c>
      <c r="R341" s="181">
        <f>Q341*H341</f>
        <v>0.00027320000000000003</v>
      </c>
      <c r="S341" s="181">
        <v>0</v>
      </c>
      <c r="T341" s="18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3" t="s">
        <v>201</v>
      </c>
      <c r="AT341" s="183" t="s">
        <v>156</v>
      </c>
      <c r="AU341" s="183" t="s">
        <v>86</v>
      </c>
      <c r="AY341" s="18" t="s">
        <v>153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8" t="s">
        <v>8</v>
      </c>
      <c r="BK341" s="184">
        <f>ROUND(I341*H341,0)</f>
        <v>0</v>
      </c>
      <c r="BL341" s="18" t="s">
        <v>201</v>
      </c>
      <c r="BM341" s="183" t="s">
        <v>536</v>
      </c>
    </row>
    <row r="342" s="13" customFormat="1">
      <c r="A342" s="13"/>
      <c r="B342" s="185"/>
      <c r="C342" s="13"/>
      <c r="D342" s="186" t="s">
        <v>163</v>
      </c>
      <c r="E342" s="187" t="s">
        <v>1</v>
      </c>
      <c r="F342" s="188" t="s">
        <v>520</v>
      </c>
      <c r="G342" s="13"/>
      <c r="H342" s="189">
        <v>1</v>
      </c>
      <c r="I342" s="190"/>
      <c r="J342" s="13"/>
      <c r="K342" s="13"/>
      <c r="L342" s="185"/>
      <c r="M342" s="191"/>
      <c r="N342" s="192"/>
      <c r="O342" s="192"/>
      <c r="P342" s="192"/>
      <c r="Q342" s="192"/>
      <c r="R342" s="192"/>
      <c r="S342" s="192"/>
      <c r="T342" s="19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7" t="s">
        <v>163</v>
      </c>
      <c r="AU342" s="187" t="s">
        <v>86</v>
      </c>
      <c r="AV342" s="13" t="s">
        <v>86</v>
      </c>
      <c r="AW342" s="13" t="s">
        <v>33</v>
      </c>
      <c r="AX342" s="13" t="s">
        <v>8</v>
      </c>
      <c r="AY342" s="187" t="s">
        <v>153</v>
      </c>
    </row>
    <row r="343" s="2" customFormat="1" ht="24.15" customHeight="1">
      <c r="A343" s="37"/>
      <c r="B343" s="171"/>
      <c r="C343" s="202" t="s">
        <v>561</v>
      </c>
      <c r="D343" s="202" t="s">
        <v>257</v>
      </c>
      <c r="E343" s="203" t="s">
        <v>530</v>
      </c>
      <c r="F343" s="204" t="s">
        <v>531</v>
      </c>
      <c r="G343" s="205" t="s">
        <v>237</v>
      </c>
      <c r="H343" s="206">
        <v>1</v>
      </c>
      <c r="I343" s="207"/>
      <c r="J343" s="208">
        <f>ROUND(I343*H343,0)</f>
        <v>0</v>
      </c>
      <c r="K343" s="204" t="s">
        <v>160</v>
      </c>
      <c r="L343" s="209"/>
      <c r="M343" s="210" t="s">
        <v>1</v>
      </c>
      <c r="N343" s="211" t="s">
        <v>42</v>
      </c>
      <c r="O343" s="76"/>
      <c r="P343" s="181">
        <f>O343*H343</f>
        <v>0</v>
      </c>
      <c r="Q343" s="181">
        <v>0.0047000000000000002</v>
      </c>
      <c r="R343" s="181">
        <f>Q343*H343</f>
        <v>0.0047000000000000002</v>
      </c>
      <c r="S343" s="181">
        <v>0</v>
      </c>
      <c r="T343" s="18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3" t="s">
        <v>260</v>
      </c>
      <c r="AT343" s="183" t="s">
        <v>257</v>
      </c>
      <c r="AU343" s="183" t="s">
        <v>86</v>
      </c>
      <c r="AY343" s="18" t="s">
        <v>153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8</v>
      </c>
      <c r="BK343" s="184">
        <f>ROUND(I343*H343,0)</f>
        <v>0</v>
      </c>
      <c r="BL343" s="18" t="s">
        <v>201</v>
      </c>
      <c r="BM343" s="183" t="s">
        <v>538</v>
      </c>
    </row>
    <row r="344" s="2" customFormat="1" ht="24.15" customHeight="1">
      <c r="A344" s="37"/>
      <c r="B344" s="171"/>
      <c r="C344" s="172" t="s">
        <v>567</v>
      </c>
      <c r="D344" s="172" t="s">
        <v>156</v>
      </c>
      <c r="E344" s="173" t="s">
        <v>539</v>
      </c>
      <c r="F344" s="174" t="s">
        <v>540</v>
      </c>
      <c r="G344" s="175" t="s">
        <v>159</v>
      </c>
      <c r="H344" s="176">
        <v>3.1000000000000001</v>
      </c>
      <c r="I344" s="177"/>
      <c r="J344" s="178">
        <f>ROUND(I344*H344,0)</f>
        <v>0</v>
      </c>
      <c r="K344" s="174" t="s">
        <v>160</v>
      </c>
      <c r="L344" s="38"/>
      <c r="M344" s="179" t="s">
        <v>1</v>
      </c>
      <c r="N344" s="180" t="s">
        <v>42</v>
      </c>
      <c r="O344" s="76"/>
      <c r="P344" s="181">
        <f>O344*H344</f>
        <v>0</v>
      </c>
      <c r="Q344" s="181">
        <v>0.020120389999999998</v>
      </c>
      <c r="R344" s="181">
        <f>Q344*H344</f>
        <v>0.062373208999999999</v>
      </c>
      <c r="S344" s="181">
        <v>0</v>
      </c>
      <c r="T344" s="18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3" t="s">
        <v>201</v>
      </c>
      <c r="AT344" s="183" t="s">
        <v>156</v>
      </c>
      <c r="AU344" s="183" t="s">
        <v>86</v>
      </c>
      <c r="AY344" s="18" t="s">
        <v>153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8" t="s">
        <v>8</v>
      </c>
      <c r="BK344" s="184">
        <f>ROUND(I344*H344,0)</f>
        <v>0</v>
      </c>
      <c r="BL344" s="18" t="s">
        <v>201</v>
      </c>
      <c r="BM344" s="183" t="s">
        <v>541</v>
      </c>
    </row>
    <row r="345" s="13" customFormat="1">
      <c r="A345" s="13"/>
      <c r="B345" s="185"/>
      <c r="C345" s="13"/>
      <c r="D345" s="186" t="s">
        <v>163</v>
      </c>
      <c r="E345" s="187" t="s">
        <v>1</v>
      </c>
      <c r="F345" s="188" t="s">
        <v>908</v>
      </c>
      <c r="G345" s="13"/>
      <c r="H345" s="189">
        <v>3.1000000000000001</v>
      </c>
      <c r="I345" s="190"/>
      <c r="J345" s="13"/>
      <c r="K345" s="13"/>
      <c r="L345" s="185"/>
      <c r="M345" s="191"/>
      <c r="N345" s="192"/>
      <c r="O345" s="192"/>
      <c r="P345" s="192"/>
      <c r="Q345" s="192"/>
      <c r="R345" s="192"/>
      <c r="S345" s="192"/>
      <c r="T345" s="19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163</v>
      </c>
      <c r="AU345" s="187" t="s">
        <v>86</v>
      </c>
      <c r="AV345" s="13" t="s">
        <v>86</v>
      </c>
      <c r="AW345" s="13" t="s">
        <v>33</v>
      </c>
      <c r="AX345" s="13" t="s">
        <v>77</v>
      </c>
      <c r="AY345" s="187" t="s">
        <v>153</v>
      </c>
    </row>
    <row r="346" s="14" customFormat="1">
      <c r="A346" s="14"/>
      <c r="B346" s="194"/>
      <c r="C346" s="14"/>
      <c r="D346" s="186" t="s">
        <v>163</v>
      </c>
      <c r="E346" s="195" t="s">
        <v>1</v>
      </c>
      <c r="F346" s="196" t="s">
        <v>189</v>
      </c>
      <c r="G346" s="14"/>
      <c r="H346" s="197">
        <v>3.1000000000000001</v>
      </c>
      <c r="I346" s="198"/>
      <c r="J346" s="14"/>
      <c r="K346" s="14"/>
      <c r="L346" s="194"/>
      <c r="M346" s="199"/>
      <c r="N346" s="200"/>
      <c r="O346" s="200"/>
      <c r="P346" s="200"/>
      <c r="Q346" s="200"/>
      <c r="R346" s="200"/>
      <c r="S346" s="200"/>
      <c r="T346" s="20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5" t="s">
        <v>163</v>
      </c>
      <c r="AU346" s="195" t="s">
        <v>86</v>
      </c>
      <c r="AV346" s="14" t="s">
        <v>154</v>
      </c>
      <c r="AW346" s="14" t="s">
        <v>33</v>
      </c>
      <c r="AX346" s="14" t="s">
        <v>8</v>
      </c>
      <c r="AY346" s="195" t="s">
        <v>153</v>
      </c>
    </row>
    <row r="347" s="2" customFormat="1" ht="24.15" customHeight="1">
      <c r="A347" s="37"/>
      <c r="B347" s="171"/>
      <c r="C347" s="172" t="s">
        <v>573</v>
      </c>
      <c r="D347" s="172" t="s">
        <v>156</v>
      </c>
      <c r="E347" s="173" t="s">
        <v>545</v>
      </c>
      <c r="F347" s="174" t="s">
        <v>546</v>
      </c>
      <c r="G347" s="175" t="s">
        <v>237</v>
      </c>
      <c r="H347" s="176">
        <v>1</v>
      </c>
      <c r="I347" s="177"/>
      <c r="J347" s="178">
        <f>ROUND(I347*H347,0)</f>
        <v>0</v>
      </c>
      <c r="K347" s="174" t="s">
        <v>160</v>
      </c>
      <c r="L347" s="38"/>
      <c r="M347" s="179" t="s">
        <v>1</v>
      </c>
      <c r="N347" s="180" t="s">
        <v>42</v>
      </c>
      <c r="O347" s="76"/>
      <c r="P347" s="181">
        <f>O347*H347</f>
        <v>0</v>
      </c>
      <c r="Q347" s="181">
        <v>0.0305764</v>
      </c>
      <c r="R347" s="181">
        <f>Q347*H347</f>
        <v>0.0305764</v>
      </c>
      <c r="S347" s="181">
        <v>0</v>
      </c>
      <c r="T347" s="182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3" t="s">
        <v>201</v>
      </c>
      <c r="AT347" s="183" t="s">
        <v>156</v>
      </c>
      <c r="AU347" s="183" t="s">
        <v>86</v>
      </c>
      <c r="AY347" s="18" t="s">
        <v>153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8" t="s">
        <v>8</v>
      </c>
      <c r="BK347" s="184">
        <f>ROUND(I347*H347,0)</f>
        <v>0</v>
      </c>
      <c r="BL347" s="18" t="s">
        <v>201</v>
      </c>
      <c r="BM347" s="183" t="s">
        <v>547</v>
      </c>
    </row>
    <row r="348" s="13" customFormat="1">
      <c r="A348" s="13"/>
      <c r="B348" s="185"/>
      <c r="C348" s="13"/>
      <c r="D348" s="186" t="s">
        <v>163</v>
      </c>
      <c r="E348" s="187" t="s">
        <v>1</v>
      </c>
      <c r="F348" s="188" t="s">
        <v>8</v>
      </c>
      <c r="G348" s="13"/>
      <c r="H348" s="189">
        <v>1</v>
      </c>
      <c r="I348" s="190"/>
      <c r="J348" s="13"/>
      <c r="K348" s="13"/>
      <c r="L348" s="185"/>
      <c r="M348" s="191"/>
      <c r="N348" s="192"/>
      <c r="O348" s="192"/>
      <c r="P348" s="192"/>
      <c r="Q348" s="192"/>
      <c r="R348" s="192"/>
      <c r="S348" s="192"/>
      <c r="T348" s="19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163</v>
      </c>
      <c r="AU348" s="187" t="s">
        <v>86</v>
      </c>
      <c r="AV348" s="13" t="s">
        <v>86</v>
      </c>
      <c r="AW348" s="13" t="s">
        <v>33</v>
      </c>
      <c r="AX348" s="13" t="s">
        <v>8</v>
      </c>
      <c r="AY348" s="187" t="s">
        <v>153</v>
      </c>
    </row>
    <row r="349" s="2" customFormat="1" ht="33" customHeight="1">
      <c r="A349" s="37"/>
      <c r="B349" s="171"/>
      <c r="C349" s="172" t="s">
        <v>581</v>
      </c>
      <c r="D349" s="172" t="s">
        <v>156</v>
      </c>
      <c r="E349" s="173" t="s">
        <v>549</v>
      </c>
      <c r="F349" s="174" t="s">
        <v>550</v>
      </c>
      <c r="G349" s="175" t="s">
        <v>159</v>
      </c>
      <c r="H349" s="176">
        <v>17.379000000000001</v>
      </c>
      <c r="I349" s="177"/>
      <c r="J349" s="178">
        <f>ROUND(I349*H349,0)</f>
        <v>0</v>
      </c>
      <c r="K349" s="174" t="s">
        <v>160</v>
      </c>
      <c r="L349" s="38"/>
      <c r="M349" s="179" t="s">
        <v>1</v>
      </c>
      <c r="N349" s="180" t="s">
        <v>42</v>
      </c>
      <c r="O349" s="76"/>
      <c r="P349" s="181">
        <f>O349*H349</f>
        <v>0</v>
      </c>
      <c r="Q349" s="181">
        <v>0.00117</v>
      </c>
      <c r="R349" s="181">
        <f>Q349*H349</f>
        <v>0.020333430000000003</v>
      </c>
      <c r="S349" s="181">
        <v>0</v>
      </c>
      <c r="T349" s="182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3" t="s">
        <v>201</v>
      </c>
      <c r="AT349" s="183" t="s">
        <v>156</v>
      </c>
      <c r="AU349" s="183" t="s">
        <v>86</v>
      </c>
      <c r="AY349" s="18" t="s">
        <v>153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8" t="s">
        <v>8</v>
      </c>
      <c r="BK349" s="184">
        <f>ROUND(I349*H349,0)</f>
        <v>0</v>
      </c>
      <c r="BL349" s="18" t="s">
        <v>201</v>
      </c>
      <c r="BM349" s="183" t="s">
        <v>551</v>
      </c>
    </row>
    <row r="350" s="13" customFormat="1">
      <c r="A350" s="13"/>
      <c r="B350" s="185"/>
      <c r="C350" s="13"/>
      <c r="D350" s="186" t="s">
        <v>163</v>
      </c>
      <c r="E350" s="187" t="s">
        <v>1</v>
      </c>
      <c r="F350" s="188" t="s">
        <v>104</v>
      </c>
      <c r="G350" s="13"/>
      <c r="H350" s="189">
        <v>17.379000000000001</v>
      </c>
      <c r="I350" s="190"/>
      <c r="J350" s="13"/>
      <c r="K350" s="13"/>
      <c r="L350" s="185"/>
      <c r="M350" s="191"/>
      <c r="N350" s="192"/>
      <c r="O350" s="192"/>
      <c r="P350" s="192"/>
      <c r="Q350" s="192"/>
      <c r="R350" s="192"/>
      <c r="S350" s="192"/>
      <c r="T350" s="19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7" t="s">
        <v>163</v>
      </c>
      <c r="AU350" s="187" t="s">
        <v>86</v>
      </c>
      <c r="AV350" s="13" t="s">
        <v>86</v>
      </c>
      <c r="AW350" s="13" t="s">
        <v>33</v>
      </c>
      <c r="AX350" s="13" t="s">
        <v>8</v>
      </c>
      <c r="AY350" s="187" t="s">
        <v>153</v>
      </c>
    </row>
    <row r="351" s="2" customFormat="1" ht="24.15" customHeight="1">
      <c r="A351" s="37"/>
      <c r="B351" s="171"/>
      <c r="C351" s="202" t="s">
        <v>585</v>
      </c>
      <c r="D351" s="202" t="s">
        <v>257</v>
      </c>
      <c r="E351" s="203" t="s">
        <v>553</v>
      </c>
      <c r="F351" s="204" t="s">
        <v>554</v>
      </c>
      <c r="G351" s="205" t="s">
        <v>159</v>
      </c>
      <c r="H351" s="206">
        <v>18.248000000000001</v>
      </c>
      <c r="I351" s="207"/>
      <c r="J351" s="208">
        <f>ROUND(I351*H351,0)</f>
        <v>0</v>
      </c>
      <c r="K351" s="204" t="s">
        <v>160</v>
      </c>
      <c r="L351" s="209"/>
      <c r="M351" s="210" t="s">
        <v>1</v>
      </c>
      <c r="N351" s="211" t="s">
        <v>42</v>
      </c>
      <c r="O351" s="76"/>
      <c r="P351" s="181">
        <f>O351*H351</f>
        <v>0</v>
      </c>
      <c r="Q351" s="181">
        <v>0.0040000000000000001</v>
      </c>
      <c r="R351" s="181">
        <f>Q351*H351</f>
        <v>0.072992000000000001</v>
      </c>
      <c r="S351" s="181">
        <v>0</v>
      </c>
      <c r="T351" s="182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3" t="s">
        <v>260</v>
      </c>
      <c r="AT351" s="183" t="s">
        <v>257</v>
      </c>
      <c r="AU351" s="183" t="s">
        <v>86</v>
      </c>
      <c r="AY351" s="18" t="s">
        <v>153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8" t="s">
        <v>8</v>
      </c>
      <c r="BK351" s="184">
        <f>ROUND(I351*H351,0)</f>
        <v>0</v>
      </c>
      <c r="BL351" s="18" t="s">
        <v>201</v>
      </c>
      <c r="BM351" s="183" t="s">
        <v>555</v>
      </c>
    </row>
    <row r="352" s="13" customFormat="1">
      <c r="A352" s="13"/>
      <c r="B352" s="185"/>
      <c r="C352" s="13"/>
      <c r="D352" s="186" t="s">
        <v>163</v>
      </c>
      <c r="E352" s="187" t="s">
        <v>1</v>
      </c>
      <c r="F352" s="188" t="s">
        <v>556</v>
      </c>
      <c r="G352" s="13"/>
      <c r="H352" s="189">
        <v>18.248000000000001</v>
      </c>
      <c r="I352" s="190"/>
      <c r="J352" s="13"/>
      <c r="K352" s="13"/>
      <c r="L352" s="185"/>
      <c r="M352" s="191"/>
      <c r="N352" s="192"/>
      <c r="O352" s="192"/>
      <c r="P352" s="192"/>
      <c r="Q352" s="192"/>
      <c r="R352" s="192"/>
      <c r="S352" s="192"/>
      <c r="T352" s="19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7" t="s">
        <v>163</v>
      </c>
      <c r="AU352" s="187" t="s">
        <v>86</v>
      </c>
      <c r="AV352" s="13" t="s">
        <v>86</v>
      </c>
      <c r="AW352" s="13" t="s">
        <v>33</v>
      </c>
      <c r="AX352" s="13" t="s">
        <v>8</v>
      </c>
      <c r="AY352" s="187" t="s">
        <v>153</v>
      </c>
    </row>
    <row r="353" s="2" customFormat="1" ht="24.15" customHeight="1">
      <c r="A353" s="37"/>
      <c r="B353" s="171"/>
      <c r="C353" s="172" t="s">
        <v>589</v>
      </c>
      <c r="D353" s="172" t="s">
        <v>156</v>
      </c>
      <c r="E353" s="173" t="s">
        <v>558</v>
      </c>
      <c r="F353" s="174" t="s">
        <v>559</v>
      </c>
      <c r="G353" s="175" t="s">
        <v>206</v>
      </c>
      <c r="H353" s="176">
        <v>0.83999999999999997</v>
      </c>
      <c r="I353" s="177"/>
      <c r="J353" s="178">
        <f>ROUND(I353*H353,0)</f>
        <v>0</v>
      </c>
      <c r="K353" s="174" t="s">
        <v>160</v>
      </c>
      <c r="L353" s="38"/>
      <c r="M353" s="179" t="s">
        <v>1</v>
      </c>
      <c r="N353" s="180" t="s">
        <v>42</v>
      </c>
      <c r="O353" s="76"/>
      <c r="P353" s="181">
        <f>O353*H353</f>
        <v>0</v>
      </c>
      <c r="Q353" s="181">
        <v>0</v>
      </c>
      <c r="R353" s="181">
        <f>Q353*H353</f>
        <v>0</v>
      </c>
      <c r="S353" s="181">
        <v>0</v>
      </c>
      <c r="T353" s="18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3" t="s">
        <v>201</v>
      </c>
      <c r="AT353" s="183" t="s">
        <v>156</v>
      </c>
      <c r="AU353" s="183" t="s">
        <v>86</v>
      </c>
      <c r="AY353" s="18" t="s">
        <v>153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8" t="s">
        <v>8</v>
      </c>
      <c r="BK353" s="184">
        <f>ROUND(I353*H353,0)</f>
        <v>0</v>
      </c>
      <c r="BL353" s="18" t="s">
        <v>201</v>
      </c>
      <c r="BM353" s="183" t="s">
        <v>560</v>
      </c>
    </row>
    <row r="354" s="2" customFormat="1" ht="24.15" customHeight="1">
      <c r="A354" s="37"/>
      <c r="B354" s="171"/>
      <c r="C354" s="172" t="s">
        <v>593</v>
      </c>
      <c r="D354" s="172" t="s">
        <v>156</v>
      </c>
      <c r="E354" s="173" t="s">
        <v>562</v>
      </c>
      <c r="F354" s="174" t="s">
        <v>563</v>
      </c>
      <c r="G354" s="175" t="s">
        <v>206</v>
      </c>
      <c r="H354" s="176">
        <v>0.83999999999999997</v>
      </c>
      <c r="I354" s="177"/>
      <c r="J354" s="178">
        <f>ROUND(I354*H354,0)</f>
        <v>0</v>
      </c>
      <c r="K354" s="174" t="s">
        <v>160</v>
      </c>
      <c r="L354" s="38"/>
      <c r="M354" s="179" t="s">
        <v>1</v>
      </c>
      <c r="N354" s="180" t="s">
        <v>42</v>
      </c>
      <c r="O354" s="76"/>
      <c r="P354" s="181">
        <f>O354*H354</f>
        <v>0</v>
      </c>
      <c r="Q354" s="181">
        <v>0</v>
      </c>
      <c r="R354" s="181">
        <f>Q354*H354</f>
        <v>0</v>
      </c>
      <c r="S354" s="181">
        <v>0</v>
      </c>
      <c r="T354" s="18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3" t="s">
        <v>201</v>
      </c>
      <c r="AT354" s="183" t="s">
        <v>156</v>
      </c>
      <c r="AU354" s="183" t="s">
        <v>86</v>
      </c>
      <c r="AY354" s="18" t="s">
        <v>153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8" t="s">
        <v>8</v>
      </c>
      <c r="BK354" s="184">
        <f>ROUND(I354*H354,0)</f>
        <v>0</v>
      </c>
      <c r="BL354" s="18" t="s">
        <v>201</v>
      </c>
      <c r="BM354" s="183" t="s">
        <v>564</v>
      </c>
    </row>
    <row r="355" s="12" customFormat="1" ht="22.8" customHeight="1">
      <c r="A355" s="12"/>
      <c r="B355" s="158"/>
      <c r="C355" s="12"/>
      <c r="D355" s="159" t="s">
        <v>76</v>
      </c>
      <c r="E355" s="169" t="s">
        <v>565</v>
      </c>
      <c r="F355" s="169" t="s">
        <v>566</v>
      </c>
      <c r="G355" s="12"/>
      <c r="H355" s="12"/>
      <c r="I355" s="161"/>
      <c r="J355" s="170">
        <f>BK355</f>
        <v>0</v>
      </c>
      <c r="K355" s="12"/>
      <c r="L355" s="158"/>
      <c r="M355" s="163"/>
      <c r="N355" s="164"/>
      <c r="O355" s="164"/>
      <c r="P355" s="165">
        <f>SUM(P356:P400)</f>
        <v>0</v>
      </c>
      <c r="Q355" s="164"/>
      <c r="R355" s="165">
        <f>SUM(R356:R400)</f>
        <v>0.43711406250000001</v>
      </c>
      <c r="S355" s="164"/>
      <c r="T355" s="166">
        <f>SUM(T356:T400)</f>
        <v>0.19627499999999998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9" t="s">
        <v>86</v>
      </c>
      <c r="AT355" s="167" t="s">
        <v>76</v>
      </c>
      <c r="AU355" s="167" t="s">
        <v>8</v>
      </c>
      <c r="AY355" s="159" t="s">
        <v>153</v>
      </c>
      <c r="BK355" s="168">
        <f>SUM(BK356:BK400)</f>
        <v>0</v>
      </c>
    </row>
    <row r="356" s="2" customFormat="1" ht="16.5" customHeight="1">
      <c r="A356" s="37"/>
      <c r="B356" s="171"/>
      <c r="C356" s="172" t="s">
        <v>597</v>
      </c>
      <c r="D356" s="172" t="s">
        <v>156</v>
      </c>
      <c r="E356" s="173" t="s">
        <v>568</v>
      </c>
      <c r="F356" s="174" t="s">
        <v>569</v>
      </c>
      <c r="G356" s="175" t="s">
        <v>159</v>
      </c>
      <c r="H356" s="176">
        <v>4.5</v>
      </c>
      <c r="I356" s="177"/>
      <c r="J356" s="178">
        <f>ROUND(I356*H356,0)</f>
        <v>0</v>
      </c>
      <c r="K356" s="174" t="s">
        <v>160</v>
      </c>
      <c r="L356" s="38"/>
      <c r="M356" s="179" t="s">
        <v>1</v>
      </c>
      <c r="N356" s="180" t="s">
        <v>42</v>
      </c>
      <c r="O356" s="76"/>
      <c r="P356" s="181">
        <f>O356*H356</f>
        <v>0</v>
      </c>
      <c r="Q356" s="181">
        <v>0</v>
      </c>
      <c r="R356" s="181">
        <f>Q356*H356</f>
        <v>0</v>
      </c>
      <c r="S356" s="181">
        <v>0.01695</v>
      </c>
      <c r="T356" s="182">
        <f>S356*H356</f>
        <v>0.076274999999999996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3" t="s">
        <v>201</v>
      </c>
      <c r="AT356" s="183" t="s">
        <v>156</v>
      </c>
      <c r="AU356" s="183" t="s">
        <v>86</v>
      </c>
      <c r="AY356" s="18" t="s">
        <v>153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8" t="s">
        <v>8</v>
      </c>
      <c r="BK356" s="184">
        <f>ROUND(I356*H356,0)</f>
        <v>0</v>
      </c>
      <c r="BL356" s="18" t="s">
        <v>201</v>
      </c>
      <c r="BM356" s="183" t="s">
        <v>570</v>
      </c>
    </row>
    <row r="357" s="13" customFormat="1">
      <c r="A357" s="13"/>
      <c r="B357" s="185"/>
      <c r="C357" s="13"/>
      <c r="D357" s="186" t="s">
        <v>163</v>
      </c>
      <c r="E357" s="187" t="s">
        <v>1</v>
      </c>
      <c r="F357" s="188" t="s">
        <v>909</v>
      </c>
      <c r="G357" s="13"/>
      <c r="H357" s="189">
        <v>4.5</v>
      </c>
      <c r="I357" s="190"/>
      <c r="J357" s="13"/>
      <c r="K357" s="13"/>
      <c r="L357" s="185"/>
      <c r="M357" s="191"/>
      <c r="N357" s="192"/>
      <c r="O357" s="192"/>
      <c r="P357" s="192"/>
      <c r="Q357" s="192"/>
      <c r="R357" s="192"/>
      <c r="S357" s="192"/>
      <c r="T357" s="19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7" t="s">
        <v>163</v>
      </c>
      <c r="AU357" s="187" t="s">
        <v>86</v>
      </c>
      <c r="AV357" s="13" t="s">
        <v>86</v>
      </c>
      <c r="AW357" s="13" t="s">
        <v>33</v>
      </c>
      <c r="AX357" s="13" t="s">
        <v>77</v>
      </c>
      <c r="AY357" s="187" t="s">
        <v>153</v>
      </c>
    </row>
    <row r="358" s="14" customFormat="1">
      <c r="A358" s="14"/>
      <c r="B358" s="194"/>
      <c r="C358" s="14"/>
      <c r="D358" s="186" t="s">
        <v>163</v>
      </c>
      <c r="E358" s="195" t="s">
        <v>1</v>
      </c>
      <c r="F358" s="196" t="s">
        <v>189</v>
      </c>
      <c r="G358" s="14"/>
      <c r="H358" s="197">
        <v>4.5</v>
      </c>
      <c r="I358" s="198"/>
      <c r="J358" s="14"/>
      <c r="K358" s="14"/>
      <c r="L358" s="194"/>
      <c r="M358" s="199"/>
      <c r="N358" s="200"/>
      <c r="O358" s="200"/>
      <c r="P358" s="200"/>
      <c r="Q358" s="200"/>
      <c r="R358" s="200"/>
      <c r="S358" s="200"/>
      <c r="T358" s="20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5" t="s">
        <v>163</v>
      </c>
      <c r="AU358" s="195" t="s">
        <v>86</v>
      </c>
      <c r="AV358" s="14" t="s">
        <v>154</v>
      </c>
      <c r="AW358" s="14" t="s">
        <v>33</v>
      </c>
      <c r="AX358" s="14" t="s">
        <v>8</v>
      </c>
      <c r="AY358" s="195" t="s">
        <v>153</v>
      </c>
    </row>
    <row r="359" s="2" customFormat="1" ht="24.15" customHeight="1">
      <c r="A359" s="37"/>
      <c r="B359" s="171"/>
      <c r="C359" s="172" t="s">
        <v>601</v>
      </c>
      <c r="D359" s="172" t="s">
        <v>156</v>
      </c>
      <c r="E359" s="173" t="s">
        <v>574</v>
      </c>
      <c r="F359" s="174" t="s">
        <v>575</v>
      </c>
      <c r="G359" s="175" t="s">
        <v>237</v>
      </c>
      <c r="H359" s="176">
        <v>4</v>
      </c>
      <c r="I359" s="177"/>
      <c r="J359" s="178">
        <f>ROUND(I359*H359,0)</f>
        <v>0</v>
      </c>
      <c r="K359" s="174" t="s">
        <v>160</v>
      </c>
      <c r="L359" s="38"/>
      <c r="M359" s="179" t="s">
        <v>1</v>
      </c>
      <c r="N359" s="180" t="s">
        <v>42</v>
      </c>
      <c r="O359" s="76"/>
      <c r="P359" s="181">
        <f>O359*H359</f>
        <v>0</v>
      </c>
      <c r="Q359" s="181">
        <v>0</v>
      </c>
      <c r="R359" s="181">
        <f>Q359*H359</f>
        <v>0</v>
      </c>
      <c r="S359" s="181">
        <v>0</v>
      </c>
      <c r="T359" s="18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3" t="s">
        <v>201</v>
      </c>
      <c r="AT359" s="183" t="s">
        <v>156</v>
      </c>
      <c r="AU359" s="183" t="s">
        <v>86</v>
      </c>
      <c r="AY359" s="18" t="s">
        <v>153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8</v>
      </c>
      <c r="BK359" s="184">
        <f>ROUND(I359*H359,0)</f>
        <v>0</v>
      </c>
      <c r="BL359" s="18" t="s">
        <v>201</v>
      </c>
      <c r="BM359" s="183" t="s">
        <v>576</v>
      </c>
    </row>
    <row r="360" s="13" customFormat="1">
      <c r="A360" s="13"/>
      <c r="B360" s="185"/>
      <c r="C360" s="13"/>
      <c r="D360" s="186" t="s">
        <v>163</v>
      </c>
      <c r="E360" s="187" t="s">
        <v>1</v>
      </c>
      <c r="F360" s="188" t="s">
        <v>910</v>
      </c>
      <c r="G360" s="13"/>
      <c r="H360" s="189">
        <v>1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163</v>
      </c>
      <c r="AU360" s="187" t="s">
        <v>86</v>
      </c>
      <c r="AV360" s="13" t="s">
        <v>86</v>
      </c>
      <c r="AW360" s="13" t="s">
        <v>33</v>
      </c>
      <c r="AX360" s="13" t="s">
        <v>77</v>
      </c>
      <c r="AY360" s="187" t="s">
        <v>153</v>
      </c>
    </row>
    <row r="361" s="13" customFormat="1">
      <c r="A361" s="13"/>
      <c r="B361" s="185"/>
      <c r="C361" s="13"/>
      <c r="D361" s="186" t="s">
        <v>163</v>
      </c>
      <c r="E361" s="187" t="s">
        <v>1</v>
      </c>
      <c r="F361" s="188" t="s">
        <v>911</v>
      </c>
      <c r="G361" s="13"/>
      <c r="H361" s="189">
        <v>1</v>
      </c>
      <c r="I361" s="190"/>
      <c r="J361" s="13"/>
      <c r="K361" s="13"/>
      <c r="L361" s="185"/>
      <c r="M361" s="191"/>
      <c r="N361" s="192"/>
      <c r="O361" s="192"/>
      <c r="P361" s="192"/>
      <c r="Q361" s="192"/>
      <c r="R361" s="192"/>
      <c r="S361" s="192"/>
      <c r="T361" s="19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7" t="s">
        <v>163</v>
      </c>
      <c r="AU361" s="187" t="s">
        <v>86</v>
      </c>
      <c r="AV361" s="13" t="s">
        <v>86</v>
      </c>
      <c r="AW361" s="13" t="s">
        <v>33</v>
      </c>
      <c r="AX361" s="13" t="s">
        <v>77</v>
      </c>
      <c r="AY361" s="187" t="s">
        <v>153</v>
      </c>
    </row>
    <row r="362" s="13" customFormat="1">
      <c r="A362" s="13"/>
      <c r="B362" s="185"/>
      <c r="C362" s="13"/>
      <c r="D362" s="186" t="s">
        <v>163</v>
      </c>
      <c r="E362" s="187" t="s">
        <v>1</v>
      </c>
      <c r="F362" s="188" t="s">
        <v>912</v>
      </c>
      <c r="G362" s="13"/>
      <c r="H362" s="189">
        <v>1</v>
      </c>
      <c r="I362" s="190"/>
      <c r="J362" s="13"/>
      <c r="K362" s="13"/>
      <c r="L362" s="185"/>
      <c r="M362" s="191"/>
      <c r="N362" s="192"/>
      <c r="O362" s="192"/>
      <c r="P362" s="192"/>
      <c r="Q362" s="192"/>
      <c r="R362" s="192"/>
      <c r="S362" s="192"/>
      <c r="T362" s="19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163</v>
      </c>
      <c r="AU362" s="187" t="s">
        <v>86</v>
      </c>
      <c r="AV362" s="13" t="s">
        <v>86</v>
      </c>
      <c r="AW362" s="13" t="s">
        <v>33</v>
      </c>
      <c r="AX362" s="13" t="s">
        <v>77</v>
      </c>
      <c r="AY362" s="187" t="s">
        <v>153</v>
      </c>
    </row>
    <row r="363" s="13" customFormat="1">
      <c r="A363" s="13"/>
      <c r="B363" s="185"/>
      <c r="C363" s="13"/>
      <c r="D363" s="186" t="s">
        <v>163</v>
      </c>
      <c r="E363" s="187" t="s">
        <v>1</v>
      </c>
      <c r="F363" s="188" t="s">
        <v>913</v>
      </c>
      <c r="G363" s="13"/>
      <c r="H363" s="189">
        <v>1</v>
      </c>
      <c r="I363" s="190"/>
      <c r="J363" s="13"/>
      <c r="K363" s="13"/>
      <c r="L363" s="185"/>
      <c r="M363" s="191"/>
      <c r="N363" s="192"/>
      <c r="O363" s="192"/>
      <c r="P363" s="192"/>
      <c r="Q363" s="192"/>
      <c r="R363" s="192"/>
      <c r="S363" s="192"/>
      <c r="T363" s="19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7" t="s">
        <v>163</v>
      </c>
      <c r="AU363" s="187" t="s">
        <v>86</v>
      </c>
      <c r="AV363" s="13" t="s">
        <v>86</v>
      </c>
      <c r="AW363" s="13" t="s">
        <v>33</v>
      </c>
      <c r="AX363" s="13" t="s">
        <v>77</v>
      </c>
      <c r="AY363" s="187" t="s">
        <v>153</v>
      </c>
    </row>
    <row r="364" s="14" customFormat="1">
      <c r="A364" s="14"/>
      <c r="B364" s="194"/>
      <c r="C364" s="14"/>
      <c r="D364" s="186" t="s">
        <v>163</v>
      </c>
      <c r="E364" s="195" t="s">
        <v>1</v>
      </c>
      <c r="F364" s="196" t="s">
        <v>189</v>
      </c>
      <c r="G364" s="14"/>
      <c r="H364" s="197">
        <v>4</v>
      </c>
      <c r="I364" s="198"/>
      <c r="J364" s="14"/>
      <c r="K364" s="14"/>
      <c r="L364" s="194"/>
      <c r="M364" s="199"/>
      <c r="N364" s="200"/>
      <c r="O364" s="200"/>
      <c r="P364" s="200"/>
      <c r="Q364" s="200"/>
      <c r="R364" s="200"/>
      <c r="S364" s="200"/>
      <c r="T364" s="20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5" t="s">
        <v>163</v>
      </c>
      <c r="AU364" s="195" t="s">
        <v>86</v>
      </c>
      <c r="AV364" s="14" t="s">
        <v>154</v>
      </c>
      <c r="AW364" s="14" t="s">
        <v>33</v>
      </c>
      <c r="AX364" s="14" t="s">
        <v>8</v>
      </c>
      <c r="AY364" s="195" t="s">
        <v>153</v>
      </c>
    </row>
    <row r="365" s="2" customFormat="1" ht="24.15" customHeight="1">
      <c r="A365" s="37"/>
      <c r="B365" s="171"/>
      <c r="C365" s="202" t="s">
        <v>365</v>
      </c>
      <c r="D365" s="202" t="s">
        <v>257</v>
      </c>
      <c r="E365" s="203" t="s">
        <v>582</v>
      </c>
      <c r="F365" s="204" t="s">
        <v>583</v>
      </c>
      <c r="G365" s="205" t="s">
        <v>237</v>
      </c>
      <c r="H365" s="206">
        <v>4</v>
      </c>
      <c r="I365" s="207"/>
      <c r="J365" s="208">
        <f>ROUND(I365*H365,0)</f>
        <v>0</v>
      </c>
      <c r="K365" s="204" t="s">
        <v>160</v>
      </c>
      <c r="L365" s="209"/>
      <c r="M365" s="210" t="s">
        <v>1</v>
      </c>
      <c r="N365" s="211" t="s">
        <v>42</v>
      </c>
      <c r="O365" s="76"/>
      <c r="P365" s="181">
        <f>O365*H365</f>
        <v>0</v>
      </c>
      <c r="Q365" s="181">
        <v>0.014500000000000001</v>
      </c>
      <c r="R365" s="181">
        <f>Q365*H365</f>
        <v>0.058000000000000003</v>
      </c>
      <c r="S365" s="181">
        <v>0</v>
      </c>
      <c r="T365" s="182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3" t="s">
        <v>260</v>
      </c>
      <c r="AT365" s="183" t="s">
        <v>257</v>
      </c>
      <c r="AU365" s="183" t="s">
        <v>86</v>
      </c>
      <c r="AY365" s="18" t="s">
        <v>153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8" t="s">
        <v>8</v>
      </c>
      <c r="BK365" s="184">
        <f>ROUND(I365*H365,0)</f>
        <v>0</v>
      </c>
      <c r="BL365" s="18" t="s">
        <v>201</v>
      </c>
      <c r="BM365" s="183" t="s">
        <v>584</v>
      </c>
    </row>
    <row r="366" s="2" customFormat="1" ht="24.15" customHeight="1">
      <c r="A366" s="37"/>
      <c r="B366" s="171"/>
      <c r="C366" s="172" t="s">
        <v>608</v>
      </c>
      <c r="D366" s="172" t="s">
        <v>156</v>
      </c>
      <c r="E366" s="173" t="s">
        <v>586</v>
      </c>
      <c r="F366" s="174" t="s">
        <v>587</v>
      </c>
      <c r="G366" s="175" t="s">
        <v>237</v>
      </c>
      <c r="H366" s="176">
        <v>1</v>
      </c>
      <c r="I366" s="177"/>
      <c r="J366" s="178">
        <f>ROUND(I366*H366,0)</f>
        <v>0</v>
      </c>
      <c r="K366" s="174" t="s">
        <v>160</v>
      </c>
      <c r="L366" s="38"/>
      <c r="M366" s="179" t="s">
        <v>1</v>
      </c>
      <c r="N366" s="180" t="s">
        <v>42</v>
      </c>
      <c r="O366" s="76"/>
      <c r="P366" s="181">
        <f>O366*H366</f>
        <v>0</v>
      </c>
      <c r="Q366" s="181">
        <v>0</v>
      </c>
      <c r="R366" s="181">
        <f>Q366*H366</f>
        <v>0</v>
      </c>
      <c r="S366" s="181">
        <v>0</v>
      </c>
      <c r="T366" s="18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3" t="s">
        <v>201</v>
      </c>
      <c r="AT366" s="183" t="s">
        <v>156</v>
      </c>
      <c r="AU366" s="183" t="s">
        <v>86</v>
      </c>
      <c r="AY366" s="18" t="s">
        <v>153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8" t="s">
        <v>8</v>
      </c>
      <c r="BK366" s="184">
        <f>ROUND(I366*H366,0)</f>
        <v>0</v>
      </c>
      <c r="BL366" s="18" t="s">
        <v>201</v>
      </c>
      <c r="BM366" s="183" t="s">
        <v>588</v>
      </c>
    </row>
    <row r="367" s="13" customFormat="1">
      <c r="A367" s="13"/>
      <c r="B367" s="185"/>
      <c r="C367" s="13"/>
      <c r="D367" s="186" t="s">
        <v>163</v>
      </c>
      <c r="E367" s="187" t="s">
        <v>1</v>
      </c>
      <c r="F367" s="188" t="s">
        <v>881</v>
      </c>
      <c r="G367" s="13"/>
      <c r="H367" s="189">
        <v>1</v>
      </c>
      <c r="I367" s="190"/>
      <c r="J367" s="13"/>
      <c r="K367" s="13"/>
      <c r="L367" s="185"/>
      <c r="M367" s="191"/>
      <c r="N367" s="192"/>
      <c r="O367" s="192"/>
      <c r="P367" s="192"/>
      <c r="Q367" s="192"/>
      <c r="R367" s="192"/>
      <c r="S367" s="192"/>
      <c r="T367" s="19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163</v>
      </c>
      <c r="AU367" s="187" t="s">
        <v>86</v>
      </c>
      <c r="AV367" s="13" t="s">
        <v>86</v>
      </c>
      <c r="AW367" s="13" t="s">
        <v>33</v>
      </c>
      <c r="AX367" s="13" t="s">
        <v>8</v>
      </c>
      <c r="AY367" s="187" t="s">
        <v>153</v>
      </c>
    </row>
    <row r="368" s="2" customFormat="1" ht="24.15" customHeight="1">
      <c r="A368" s="37"/>
      <c r="B368" s="171"/>
      <c r="C368" s="202" t="s">
        <v>368</v>
      </c>
      <c r="D368" s="202" t="s">
        <v>257</v>
      </c>
      <c r="E368" s="203" t="s">
        <v>590</v>
      </c>
      <c r="F368" s="204" t="s">
        <v>591</v>
      </c>
      <c r="G368" s="205" t="s">
        <v>237</v>
      </c>
      <c r="H368" s="206">
        <v>1</v>
      </c>
      <c r="I368" s="207"/>
      <c r="J368" s="208">
        <f>ROUND(I368*H368,0)</f>
        <v>0</v>
      </c>
      <c r="K368" s="204" t="s">
        <v>160</v>
      </c>
      <c r="L368" s="209"/>
      <c r="M368" s="210" t="s">
        <v>1</v>
      </c>
      <c r="N368" s="211" t="s">
        <v>42</v>
      </c>
      <c r="O368" s="76"/>
      <c r="P368" s="181">
        <f>O368*H368</f>
        <v>0</v>
      </c>
      <c r="Q368" s="181">
        <v>0.017000000000000001</v>
      </c>
      <c r="R368" s="181">
        <f>Q368*H368</f>
        <v>0.017000000000000001</v>
      </c>
      <c r="S368" s="181">
        <v>0</v>
      </c>
      <c r="T368" s="18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3" t="s">
        <v>260</v>
      </c>
      <c r="AT368" s="183" t="s">
        <v>257</v>
      </c>
      <c r="AU368" s="183" t="s">
        <v>86</v>
      </c>
      <c r="AY368" s="18" t="s">
        <v>153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8" t="s">
        <v>8</v>
      </c>
      <c r="BK368" s="184">
        <f>ROUND(I368*H368,0)</f>
        <v>0</v>
      </c>
      <c r="BL368" s="18" t="s">
        <v>201</v>
      </c>
      <c r="BM368" s="183" t="s">
        <v>592</v>
      </c>
    </row>
    <row r="369" s="2" customFormat="1" ht="24.15" customHeight="1">
      <c r="A369" s="37"/>
      <c r="B369" s="171"/>
      <c r="C369" s="172" t="s">
        <v>615</v>
      </c>
      <c r="D369" s="172" t="s">
        <v>156</v>
      </c>
      <c r="E369" s="173" t="s">
        <v>594</v>
      </c>
      <c r="F369" s="174" t="s">
        <v>595</v>
      </c>
      <c r="G369" s="175" t="s">
        <v>237</v>
      </c>
      <c r="H369" s="176">
        <v>5</v>
      </c>
      <c r="I369" s="177"/>
      <c r="J369" s="178">
        <f>ROUND(I369*H369,0)</f>
        <v>0</v>
      </c>
      <c r="K369" s="174" t="s">
        <v>160</v>
      </c>
      <c r="L369" s="38"/>
      <c r="M369" s="179" t="s">
        <v>1</v>
      </c>
      <c r="N369" s="180" t="s">
        <v>42</v>
      </c>
      <c r="O369" s="76"/>
      <c r="P369" s="181">
        <f>O369*H369</f>
        <v>0</v>
      </c>
      <c r="Q369" s="181">
        <v>0</v>
      </c>
      <c r="R369" s="181">
        <f>Q369*H369</f>
        <v>0</v>
      </c>
      <c r="S369" s="181">
        <v>0</v>
      </c>
      <c r="T369" s="18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3" t="s">
        <v>201</v>
      </c>
      <c r="AT369" s="183" t="s">
        <v>156</v>
      </c>
      <c r="AU369" s="183" t="s">
        <v>86</v>
      </c>
      <c r="AY369" s="18" t="s">
        <v>153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18" t="s">
        <v>8</v>
      </c>
      <c r="BK369" s="184">
        <f>ROUND(I369*H369,0)</f>
        <v>0</v>
      </c>
      <c r="BL369" s="18" t="s">
        <v>201</v>
      </c>
      <c r="BM369" s="183" t="s">
        <v>596</v>
      </c>
    </row>
    <row r="370" s="2" customFormat="1" ht="16.5" customHeight="1">
      <c r="A370" s="37"/>
      <c r="B370" s="171"/>
      <c r="C370" s="202" t="s">
        <v>482</v>
      </c>
      <c r="D370" s="202" t="s">
        <v>257</v>
      </c>
      <c r="E370" s="203" t="s">
        <v>598</v>
      </c>
      <c r="F370" s="204" t="s">
        <v>599</v>
      </c>
      <c r="G370" s="205" t="s">
        <v>237</v>
      </c>
      <c r="H370" s="206">
        <v>5</v>
      </c>
      <c r="I370" s="207"/>
      <c r="J370" s="208">
        <f>ROUND(I370*H370,0)</f>
        <v>0</v>
      </c>
      <c r="K370" s="204" t="s">
        <v>160</v>
      </c>
      <c r="L370" s="209"/>
      <c r="M370" s="210" t="s">
        <v>1</v>
      </c>
      <c r="N370" s="211" t="s">
        <v>42</v>
      </c>
      <c r="O370" s="76"/>
      <c r="P370" s="181">
        <f>O370*H370</f>
        <v>0</v>
      </c>
      <c r="Q370" s="181">
        <v>0.0023999999999999998</v>
      </c>
      <c r="R370" s="181">
        <f>Q370*H370</f>
        <v>0.011999999999999999</v>
      </c>
      <c r="S370" s="181">
        <v>0</v>
      </c>
      <c r="T370" s="18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3" t="s">
        <v>260</v>
      </c>
      <c r="AT370" s="183" t="s">
        <v>257</v>
      </c>
      <c r="AU370" s="183" t="s">
        <v>86</v>
      </c>
      <c r="AY370" s="18" t="s">
        <v>153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8" t="s">
        <v>8</v>
      </c>
      <c r="BK370" s="184">
        <f>ROUND(I370*H370,0)</f>
        <v>0</v>
      </c>
      <c r="BL370" s="18" t="s">
        <v>201</v>
      </c>
      <c r="BM370" s="183" t="s">
        <v>600</v>
      </c>
    </row>
    <row r="371" s="2" customFormat="1" ht="16.5" customHeight="1">
      <c r="A371" s="37"/>
      <c r="B371" s="171"/>
      <c r="C371" s="172" t="s">
        <v>622</v>
      </c>
      <c r="D371" s="172" t="s">
        <v>156</v>
      </c>
      <c r="E371" s="173" t="s">
        <v>602</v>
      </c>
      <c r="F371" s="174" t="s">
        <v>603</v>
      </c>
      <c r="G371" s="175" t="s">
        <v>237</v>
      </c>
      <c r="H371" s="176">
        <v>5</v>
      </c>
      <c r="I371" s="177"/>
      <c r="J371" s="178">
        <f>ROUND(I371*H371,0)</f>
        <v>0</v>
      </c>
      <c r="K371" s="174" t="s">
        <v>160</v>
      </c>
      <c r="L371" s="38"/>
      <c r="M371" s="179" t="s">
        <v>1</v>
      </c>
      <c r="N371" s="180" t="s">
        <v>42</v>
      </c>
      <c r="O371" s="76"/>
      <c r="P371" s="181">
        <f>O371*H371</f>
        <v>0</v>
      </c>
      <c r="Q371" s="181">
        <v>0</v>
      </c>
      <c r="R371" s="181">
        <f>Q371*H371</f>
        <v>0</v>
      </c>
      <c r="S371" s="181">
        <v>0</v>
      </c>
      <c r="T371" s="18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3" t="s">
        <v>201</v>
      </c>
      <c r="AT371" s="183" t="s">
        <v>156</v>
      </c>
      <c r="AU371" s="183" t="s">
        <v>86</v>
      </c>
      <c r="AY371" s="18" t="s">
        <v>153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8" t="s">
        <v>8</v>
      </c>
      <c r="BK371" s="184">
        <f>ROUND(I371*H371,0)</f>
        <v>0</v>
      </c>
      <c r="BL371" s="18" t="s">
        <v>201</v>
      </c>
      <c r="BM371" s="183" t="s">
        <v>604</v>
      </c>
    </row>
    <row r="372" s="2" customFormat="1" ht="16.5" customHeight="1">
      <c r="A372" s="37"/>
      <c r="B372" s="171"/>
      <c r="C372" s="202" t="s">
        <v>486</v>
      </c>
      <c r="D372" s="202" t="s">
        <v>257</v>
      </c>
      <c r="E372" s="203" t="s">
        <v>605</v>
      </c>
      <c r="F372" s="204" t="s">
        <v>606</v>
      </c>
      <c r="G372" s="205" t="s">
        <v>237</v>
      </c>
      <c r="H372" s="206">
        <v>5</v>
      </c>
      <c r="I372" s="207"/>
      <c r="J372" s="208">
        <f>ROUND(I372*H372,0)</f>
        <v>0</v>
      </c>
      <c r="K372" s="204" t="s">
        <v>160</v>
      </c>
      <c r="L372" s="209"/>
      <c r="M372" s="210" t="s">
        <v>1</v>
      </c>
      <c r="N372" s="211" t="s">
        <v>42</v>
      </c>
      <c r="O372" s="76"/>
      <c r="P372" s="181">
        <f>O372*H372</f>
        <v>0</v>
      </c>
      <c r="Q372" s="181">
        <v>0.00014999999999999999</v>
      </c>
      <c r="R372" s="181">
        <f>Q372*H372</f>
        <v>0.00074999999999999991</v>
      </c>
      <c r="S372" s="181">
        <v>0</v>
      </c>
      <c r="T372" s="18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3" t="s">
        <v>260</v>
      </c>
      <c r="AT372" s="183" t="s">
        <v>257</v>
      </c>
      <c r="AU372" s="183" t="s">
        <v>86</v>
      </c>
      <c r="AY372" s="18" t="s">
        <v>153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8" t="s">
        <v>8</v>
      </c>
      <c r="BK372" s="184">
        <f>ROUND(I372*H372,0)</f>
        <v>0</v>
      </c>
      <c r="BL372" s="18" t="s">
        <v>201</v>
      </c>
      <c r="BM372" s="183" t="s">
        <v>607</v>
      </c>
    </row>
    <row r="373" s="2" customFormat="1" ht="21.75" customHeight="1">
      <c r="A373" s="37"/>
      <c r="B373" s="171"/>
      <c r="C373" s="172" t="s">
        <v>631</v>
      </c>
      <c r="D373" s="172" t="s">
        <v>156</v>
      </c>
      <c r="E373" s="173" t="s">
        <v>609</v>
      </c>
      <c r="F373" s="174" t="s">
        <v>610</v>
      </c>
      <c r="G373" s="175" t="s">
        <v>237</v>
      </c>
      <c r="H373" s="176">
        <v>5</v>
      </c>
      <c r="I373" s="177"/>
      <c r="J373" s="178">
        <f>ROUND(I373*H373,0)</f>
        <v>0</v>
      </c>
      <c r="K373" s="174" t="s">
        <v>160</v>
      </c>
      <c r="L373" s="38"/>
      <c r="M373" s="179" t="s">
        <v>1</v>
      </c>
      <c r="N373" s="180" t="s">
        <v>42</v>
      </c>
      <c r="O373" s="76"/>
      <c r="P373" s="181">
        <f>O373*H373</f>
        <v>0</v>
      </c>
      <c r="Q373" s="181">
        <v>0</v>
      </c>
      <c r="R373" s="181">
        <f>Q373*H373</f>
        <v>0</v>
      </c>
      <c r="S373" s="181">
        <v>0</v>
      </c>
      <c r="T373" s="18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3" t="s">
        <v>201</v>
      </c>
      <c r="AT373" s="183" t="s">
        <v>156</v>
      </c>
      <c r="AU373" s="183" t="s">
        <v>86</v>
      </c>
      <c r="AY373" s="18" t="s">
        <v>153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8</v>
      </c>
      <c r="BK373" s="184">
        <f>ROUND(I373*H373,0)</f>
        <v>0</v>
      </c>
      <c r="BL373" s="18" t="s">
        <v>201</v>
      </c>
      <c r="BM373" s="183" t="s">
        <v>611</v>
      </c>
    </row>
    <row r="374" s="2" customFormat="1" ht="24.15" customHeight="1">
      <c r="A374" s="37"/>
      <c r="B374" s="171"/>
      <c r="C374" s="202" t="s">
        <v>490</v>
      </c>
      <c r="D374" s="202" t="s">
        <v>257</v>
      </c>
      <c r="E374" s="203" t="s">
        <v>612</v>
      </c>
      <c r="F374" s="204" t="s">
        <v>613</v>
      </c>
      <c r="G374" s="205" t="s">
        <v>237</v>
      </c>
      <c r="H374" s="206">
        <v>5</v>
      </c>
      <c r="I374" s="207"/>
      <c r="J374" s="208">
        <f>ROUND(I374*H374,0)</f>
        <v>0</v>
      </c>
      <c r="K374" s="204" t="s">
        <v>160</v>
      </c>
      <c r="L374" s="209"/>
      <c r="M374" s="210" t="s">
        <v>1</v>
      </c>
      <c r="N374" s="211" t="s">
        <v>42</v>
      </c>
      <c r="O374" s="76"/>
      <c r="P374" s="181">
        <f>O374*H374</f>
        <v>0</v>
      </c>
      <c r="Q374" s="181">
        <v>0.0022000000000000001</v>
      </c>
      <c r="R374" s="181">
        <f>Q374*H374</f>
        <v>0.011000000000000001</v>
      </c>
      <c r="S374" s="181">
        <v>0</v>
      </c>
      <c r="T374" s="18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3" t="s">
        <v>260</v>
      </c>
      <c r="AT374" s="183" t="s">
        <v>257</v>
      </c>
      <c r="AU374" s="183" t="s">
        <v>86</v>
      </c>
      <c r="AY374" s="18" t="s">
        <v>153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8" t="s">
        <v>8</v>
      </c>
      <c r="BK374" s="184">
        <f>ROUND(I374*H374,0)</f>
        <v>0</v>
      </c>
      <c r="BL374" s="18" t="s">
        <v>201</v>
      </c>
      <c r="BM374" s="183" t="s">
        <v>614</v>
      </c>
    </row>
    <row r="375" s="2" customFormat="1" ht="24.15" customHeight="1">
      <c r="A375" s="37"/>
      <c r="B375" s="171"/>
      <c r="C375" s="172" t="s">
        <v>642</v>
      </c>
      <c r="D375" s="172" t="s">
        <v>156</v>
      </c>
      <c r="E375" s="173" t="s">
        <v>616</v>
      </c>
      <c r="F375" s="174" t="s">
        <v>617</v>
      </c>
      <c r="G375" s="175" t="s">
        <v>237</v>
      </c>
      <c r="H375" s="176">
        <v>5</v>
      </c>
      <c r="I375" s="177"/>
      <c r="J375" s="178">
        <f>ROUND(I375*H375,0)</f>
        <v>0</v>
      </c>
      <c r="K375" s="174" t="s">
        <v>160</v>
      </c>
      <c r="L375" s="38"/>
      <c r="M375" s="179" t="s">
        <v>1</v>
      </c>
      <c r="N375" s="180" t="s">
        <v>42</v>
      </c>
      <c r="O375" s="76"/>
      <c r="P375" s="181">
        <f>O375*H375</f>
        <v>0</v>
      </c>
      <c r="Q375" s="181">
        <v>0.00047281249999999998</v>
      </c>
      <c r="R375" s="181">
        <f>Q375*H375</f>
        <v>0.0023640624999999998</v>
      </c>
      <c r="S375" s="181">
        <v>0</v>
      </c>
      <c r="T375" s="18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3" t="s">
        <v>201</v>
      </c>
      <c r="AT375" s="183" t="s">
        <v>156</v>
      </c>
      <c r="AU375" s="183" t="s">
        <v>86</v>
      </c>
      <c r="AY375" s="18" t="s">
        <v>153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8" t="s">
        <v>8</v>
      </c>
      <c r="BK375" s="184">
        <f>ROUND(I375*H375,0)</f>
        <v>0</v>
      </c>
      <c r="BL375" s="18" t="s">
        <v>201</v>
      </c>
      <c r="BM375" s="183" t="s">
        <v>618</v>
      </c>
    </row>
    <row r="376" s="13" customFormat="1">
      <c r="A376" s="13"/>
      <c r="B376" s="185"/>
      <c r="C376" s="13"/>
      <c r="D376" s="186" t="s">
        <v>163</v>
      </c>
      <c r="E376" s="187" t="s">
        <v>1</v>
      </c>
      <c r="F376" s="188" t="s">
        <v>881</v>
      </c>
      <c r="G376" s="13"/>
      <c r="H376" s="189">
        <v>1</v>
      </c>
      <c r="I376" s="190"/>
      <c r="J376" s="13"/>
      <c r="K376" s="13"/>
      <c r="L376" s="185"/>
      <c r="M376" s="191"/>
      <c r="N376" s="192"/>
      <c r="O376" s="192"/>
      <c r="P376" s="192"/>
      <c r="Q376" s="192"/>
      <c r="R376" s="192"/>
      <c r="S376" s="192"/>
      <c r="T376" s="19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7" t="s">
        <v>163</v>
      </c>
      <c r="AU376" s="187" t="s">
        <v>86</v>
      </c>
      <c r="AV376" s="13" t="s">
        <v>86</v>
      </c>
      <c r="AW376" s="13" t="s">
        <v>33</v>
      </c>
      <c r="AX376" s="13" t="s">
        <v>77</v>
      </c>
      <c r="AY376" s="187" t="s">
        <v>153</v>
      </c>
    </row>
    <row r="377" s="13" customFormat="1">
      <c r="A377" s="13"/>
      <c r="B377" s="185"/>
      <c r="C377" s="13"/>
      <c r="D377" s="186" t="s">
        <v>163</v>
      </c>
      <c r="E377" s="187" t="s">
        <v>1</v>
      </c>
      <c r="F377" s="188" t="s">
        <v>910</v>
      </c>
      <c r="G377" s="13"/>
      <c r="H377" s="189">
        <v>1</v>
      </c>
      <c r="I377" s="190"/>
      <c r="J377" s="13"/>
      <c r="K377" s="13"/>
      <c r="L377" s="185"/>
      <c r="M377" s="191"/>
      <c r="N377" s="192"/>
      <c r="O377" s="192"/>
      <c r="P377" s="192"/>
      <c r="Q377" s="192"/>
      <c r="R377" s="192"/>
      <c r="S377" s="192"/>
      <c r="T377" s="19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163</v>
      </c>
      <c r="AU377" s="187" t="s">
        <v>86</v>
      </c>
      <c r="AV377" s="13" t="s">
        <v>86</v>
      </c>
      <c r="AW377" s="13" t="s">
        <v>33</v>
      </c>
      <c r="AX377" s="13" t="s">
        <v>77</v>
      </c>
      <c r="AY377" s="187" t="s">
        <v>153</v>
      </c>
    </row>
    <row r="378" s="13" customFormat="1">
      <c r="A378" s="13"/>
      <c r="B378" s="185"/>
      <c r="C378" s="13"/>
      <c r="D378" s="186" t="s">
        <v>163</v>
      </c>
      <c r="E378" s="187" t="s">
        <v>1</v>
      </c>
      <c r="F378" s="188" t="s">
        <v>911</v>
      </c>
      <c r="G378" s="13"/>
      <c r="H378" s="189">
        <v>1</v>
      </c>
      <c r="I378" s="190"/>
      <c r="J378" s="13"/>
      <c r="K378" s="13"/>
      <c r="L378" s="185"/>
      <c r="M378" s="191"/>
      <c r="N378" s="192"/>
      <c r="O378" s="192"/>
      <c r="P378" s="192"/>
      <c r="Q378" s="192"/>
      <c r="R378" s="192"/>
      <c r="S378" s="192"/>
      <c r="T378" s="19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163</v>
      </c>
      <c r="AU378" s="187" t="s">
        <v>86</v>
      </c>
      <c r="AV378" s="13" t="s">
        <v>86</v>
      </c>
      <c r="AW378" s="13" t="s">
        <v>33</v>
      </c>
      <c r="AX378" s="13" t="s">
        <v>77</v>
      </c>
      <c r="AY378" s="187" t="s">
        <v>153</v>
      </c>
    </row>
    <row r="379" s="13" customFormat="1">
      <c r="A379" s="13"/>
      <c r="B379" s="185"/>
      <c r="C379" s="13"/>
      <c r="D379" s="186" t="s">
        <v>163</v>
      </c>
      <c r="E379" s="187" t="s">
        <v>1</v>
      </c>
      <c r="F379" s="188" t="s">
        <v>912</v>
      </c>
      <c r="G379" s="13"/>
      <c r="H379" s="189">
        <v>1</v>
      </c>
      <c r="I379" s="190"/>
      <c r="J379" s="13"/>
      <c r="K379" s="13"/>
      <c r="L379" s="185"/>
      <c r="M379" s="191"/>
      <c r="N379" s="192"/>
      <c r="O379" s="192"/>
      <c r="P379" s="192"/>
      <c r="Q379" s="192"/>
      <c r="R379" s="192"/>
      <c r="S379" s="192"/>
      <c r="T379" s="19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7" t="s">
        <v>163</v>
      </c>
      <c r="AU379" s="187" t="s">
        <v>86</v>
      </c>
      <c r="AV379" s="13" t="s">
        <v>86</v>
      </c>
      <c r="AW379" s="13" t="s">
        <v>33</v>
      </c>
      <c r="AX379" s="13" t="s">
        <v>77</v>
      </c>
      <c r="AY379" s="187" t="s">
        <v>153</v>
      </c>
    </row>
    <row r="380" s="13" customFormat="1">
      <c r="A380" s="13"/>
      <c r="B380" s="185"/>
      <c r="C380" s="13"/>
      <c r="D380" s="186" t="s">
        <v>163</v>
      </c>
      <c r="E380" s="187" t="s">
        <v>1</v>
      </c>
      <c r="F380" s="188" t="s">
        <v>913</v>
      </c>
      <c r="G380" s="13"/>
      <c r="H380" s="189">
        <v>1</v>
      </c>
      <c r="I380" s="190"/>
      <c r="J380" s="13"/>
      <c r="K380" s="13"/>
      <c r="L380" s="185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163</v>
      </c>
      <c r="AU380" s="187" t="s">
        <v>86</v>
      </c>
      <c r="AV380" s="13" t="s">
        <v>86</v>
      </c>
      <c r="AW380" s="13" t="s">
        <v>33</v>
      </c>
      <c r="AX380" s="13" t="s">
        <v>77</v>
      </c>
      <c r="AY380" s="187" t="s">
        <v>153</v>
      </c>
    </row>
    <row r="381" s="14" customFormat="1">
      <c r="A381" s="14"/>
      <c r="B381" s="194"/>
      <c r="C381" s="14"/>
      <c r="D381" s="186" t="s">
        <v>163</v>
      </c>
      <c r="E381" s="195" t="s">
        <v>1</v>
      </c>
      <c r="F381" s="196" t="s">
        <v>189</v>
      </c>
      <c r="G381" s="14"/>
      <c r="H381" s="197">
        <v>5</v>
      </c>
      <c r="I381" s="198"/>
      <c r="J381" s="14"/>
      <c r="K381" s="14"/>
      <c r="L381" s="194"/>
      <c r="M381" s="199"/>
      <c r="N381" s="200"/>
      <c r="O381" s="200"/>
      <c r="P381" s="200"/>
      <c r="Q381" s="200"/>
      <c r="R381" s="200"/>
      <c r="S381" s="200"/>
      <c r="T381" s="20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5" t="s">
        <v>163</v>
      </c>
      <c r="AU381" s="195" t="s">
        <v>86</v>
      </c>
      <c r="AV381" s="14" t="s">
        <v>154</v>
      </c>
      <c r="AW381" s="14" t="s">
        <v>33</v>
      </c>
      <c r="AX381" s="14" t="s">
        <v>8</v>
      </c>
      <c r="AY381" s="195" t="s">
        <v>153</v>
      </c>
    </row>
    <row r="382" s="2" customFormat="1" ht="37.8" customHeight="1">
      <c r="A382" s="37"/>
      <c r="B382" s="171"/>
      <c r="C382" s="202" t="s">
        <v>494</v>
      </c>
      <c r="D382" s="202" t="s">
        <v>257</v>
      </c>
      <c r="E382" s="203" t="s">
        <v>619</v>
      </c>
      <c r="F382" s="204" t="s">
        <v>620</v>
      </c>
      <c r="G382" s="205" t="s">
        <v>237</v>
      </c>
      <c r="H382" s="206">
        <v>5</v>
      </c>
      <c r="I382" s="207"/>
      <c r="J382" s="208">
        <f>ROUND(I382*H382,0)</f>
        <v>0</v>
      </c>
      <c r="K382" s="204" t="s">
        <v>160</v>
      </c>
      <c r="L382" s="209"/>
      <c r="M382" s="210" t="s">
        <v>1</v>
      </c>
      <c r="N382" s="211" t="s">
        <v>42</v>
      </c>
      <c r="O382" s="76"/>
      <c r="P382" s="181">
        <f>O382*H382</f>
        <v>0</v>
      </c>
      <c r="Q382" s="181">
        <v>0.016</v>
      </c>
      <c r="R382" s="181">
        <f>Q382*H382</f>
        <v>0.080000000000000002</v>
      </c>
      <c r="S382" s="181">
        <v>0</v>
      </c>
      <c r="T382" s="18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3" t="s">
        <v>260</v>
      </c>
      <c r="AT382" s="183" t="s">
        <v>257</v>
      </c>
      <c r="AU382" s="183" t="s">
        <v>86</v>
      </c>
      <c r="AY382" s="18" t="s">
        <v>153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8" t="s">
        <v>8</v>
      </c>
      <c r="BK382" s="184">
        <f>ROUND(I382*H382,0)</f>
        <v>0</v>
      </c>
      <c r="BL382" s="18" t="s">
        <v>201</v>
      </c>
      <c r="BM382" s="183" t="s">
        <v>621</v>
      </c>
    </row>
    <row r="383" s="2" customFormat="1" ht="24.15" customHeight="1">
      <c r="A383" s="37"/>
      <c r="B383" s="171"/>
      <c r="C383" s="172" t="s">
        <v>651</v>
      </c>
      <c r="D383" s="172" t="s">
        <v>156</v>
      </c>
      <c r="E383" s="173" t="s">
        <v>623</v>
      </c>
      <c r="F383" s="174" t="s">
        <v>624</v>
      </c>
      <c r="G383" s="175" t="s">
        <v>237</v>
      </c>
      <c r="H383" s="176">
        <v>5</v>
      </c>
      <c r="I383" s="177"/>
      <c r="J383" s="178">
        <f>ROUND(I383*H383,0)</f>
        <v>0</v>
      </c>
      <c r="K383" s="174" t="s">
        <v>160</v>
      </c>
      <c r="L383" s="38"/>
      <c r="M383" s="179" t="s">
        <v>1</v>
      </c>
      <c r="N383" s="180" t="s">
        <v>42</v>
      </c>
      <c r="O383" s="76"/>
      <c r="P383" s="181">
        <f>O383*H383</f>
        <v>0</v>
      </c>
      <c r="Q383" s="181">
        <v>0</v>
      </c>
      <c r="R383" s="181">
        <f>Q383*H383</f>
        <v>0</v>
      </c>
      <c r="S383" s="181">
        <v>0.024</v>
      </c>
      <c r="T383" s="182">
        <f>S383*H383</f>
        <v>0.12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3" t="s">
        <v>201</v>
      </c>
      <c r="AT383" s="183" t="s">
        <v>156</v>
      </c>
      <c r="AU383" s="183" t="s">
        <v>86</v>
      </c>
      <c r="AY383" s="18" t="s">
        <v>153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8" t="s">
        <v>8</v>
      </c>
      <c r="BK383" s="184">
        <f>ROUND(I383*H383,0)</f>
        <v>0</v>
      </c>
      <c r="BL383" s="18" t="s">
        <v>201</v>
      </c>
      <c r="BM383" s="183" t="s">
        <v>625</v>
      </c>
    </row>
    <row r="384" s="2" customFormat="1" ht="16.5" customHeight="1">
      <c r="A384" s="37"/>
      <c r="B384" s="171"/>
      <c r="C384" s="172" t="s">
        <v>498</v>
      </c>
      <c r="D384" s="172" t="s">
        <v>156</v>
      </c>
      <c r="E384" s="173" t="s">
        <v>914</v>
      </c>
      <c r="F384" s="174" t="s">
        <v>915</v>
      </c>
      <c r="G384" s="175" t="s">
        <v>237</v>
      </c>
      <c r="H384" s="176">
        <v>2</v>
      </c>
      <c r="I384" s="177"/>
      <c r="J384" s="178">
        <f>ROUND(I384*H384,0)</f>
        <v>0</v>
      </c>
      <c r="K384" s="174" t="s">
        <v>1</v>
      </c>
      <c r="L384" s="38"/>
      <c r="M384" s="179" t="s">
        <v>1</v>
      </c>
      <c r="N384" s="180" t="s">
        <v>42</v>
      </c>
      <c r="O384" s="76"/>
      <c r="P384" s="181">
        <f>O384*H384</f>
        <v>0</v>
      </c>
      <c r="Q384" s="181">
        <v>0</v>
      </c>
      <c r="R384" s="181">
        <f>Q384*H384</f>
        <v>0</v>
      </c>
      <c r="S384" s="181">
        <v>0</v>
      </c>
      <c r="T384" s="18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3" t="s">
        <v>201</v>
      </c>
      <c r="AT384" s="183" t="s">
        <v>156</v>
      </c>
      <c r="AU384" s="183" t="s">
        <v>86</v>
      </c>
      <c r="AY384" s="18" t="s">
        <v>153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8" t="s">
        <v>8</v>
      </c>
      <c r="BK384" s="184">
        <f>ROUND(I384*H384,0)</f>
        <v>0</v>
      </c>
      <c r="BL384" s="18" t="s">
        <v>201</v>
      </c>
      <c r="BM384" s="183" t="s">
        <v>916</v>
      </c>
    </row>
    <row r="385" s="13" customFormat="1">
      <c r="A385" s="13"/>
      <c r="B385" s="185"/>
      <c r="C385" s="13"/>
      <c r="D385" s="186" t="s">
        <v>163</v>
      </c>
      <c r="E385" s="187" t="s">
        <v>1</v>
      </c>
      <c r="F385" s="188" t="s">
        <v>917</v>
      </c>
      <c r="G385" s="13"/>
      <c r="H385" s="189">
        <v>2</v>
      </c>
      <c r="I385" s="190"/>
      <c r="J385" s="13"/>
      <c r="K385" s="13"/>
      <c r="L385" s="185"/>
      <c r="M385" s="191"/>
      <c r="N385" s="192"/>
      <c r="O385" s="192"/>
      <c r="P385" s="192"/>
      <c r="Q385" s="192"/>
      <c r="R385" s="192"/>
      <c r="S385" s="192"/>
      <c r="T385" s="19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7" t="s">
        <v>163</v>
      </c>
      <c r="AU385" s="187" t="s">
        <v>86</v>
      </c>
      <c r="AV385" s="13" t="s">
        <v>86</v>
      </c>
      <c r="AW385" s="13" t="s">
        <v>33</v>
      </c>
      <c r="AX385" s="13" t="s">
        <v>8</v>
      </c>
      <c r="AY385" s="187" t="s">
        <v>153</v>
      </c>
    </row>
    <row r="386" s="2" customFormat="1" ht="16.5" customHeight="1">
      <c r="A386" s="37"/>
      <c r="B386" s="171"/>
      <c r="C386" s="202" t="s">
        <v>658</v>
      </c>
      <c r="D386" s="202" t="s">
        <v>257</v>
      </c>
      <c r="E386" s="203" t="s">
        <v>918</v>
      </c>
      <c r="F386" s="204" t="s">
        <v>919</v>
      </c>
      <c r="G386" s="205" t="s">
        <v>237</v>
      </c>
      <c r="H386" s="206">
        <v>1</v>
      </c>
      <c r="I386" s="207"/>
      <c r="J386" s="208">
        <f>ROUND(I386*H386,0)</f>
        <v>0</v>
      </c>
      <c r="K386" s="204" t="s">
        <v>1</v>
      </c>
      <c r="L386" s="209"/>
      <c r="M386" s="210" t="s">
        <v>1</v>
      </c>
      <c r="N386" s="211" t="s">
        <v>42</v>
      </c>
      <c r="O386" s="76"/>
      <c r="P386" s="181">
        <f>O386*H386</f>
        <v>0</v>
      </c>
      <c r="Q386" s="181">
        <v>0.057000000000000002</v>
      </c>
      <c r="R386" s="181">
        <f>Q386*H386</f>
        <v>0.057000000000000002</v>
      </c>
      <c r="S386" s="181">
        <v>0</v>
      </c>
      <c r="T386" s="18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3" t="s">
        <v>260</v>
      </c>
      <c r="AT386" s="183" t="s">
        <v>257</v>
      </c>
      <c r="AU386" s="183" t="s">
        <v>86</v>
      </c>
      <c r="AY386" s="18" t="s">
        <v>153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8" t="s">
        <v>8</v>
      </c>
      <c r="BK386" s="184">
        <f>ROUND(I386*H386,0)</f>
        <v>0</v>
      </c>
      <c r="BL386" s="18" t="s">
        <v>201</v>
      </c>
      <c r="BM386" s="183" t="s">
        <v>920</v>
      </c>
    </row>
    <row r="387" s="13" customFormat="1">
      <c r="A387" s="13"/>
      <c r="B387" s="185"/>
      <c r="C387" s="13"/>
      <c r="D387" s="186" t="s">
        <v>163</v>
      </c>
      <c r="E387" s="187" t="s">
        <v>1</v>
      </c>
      <c r="F387" s="188" t="s">
        <v>921</v>
      </c>
      <c r="G387" s="13"/>
      <c r="H387" s="189">
        <v>1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163</v>
      </c>
      <c r="AU387" s="187" t="s">
        <v>86</v>
      </c>
      <c r="AV387" s="13" t="s">
        <v>86</v>
      </c>
      <c r="AW387" s="13" t="s">
        <v>33</v>
      </c>
      <c r="AX387" s="13" t="s">
        <v>8</v>
      </c>
      <c r="AY387" s="187" t="s">
        <v>153</v>
      </c>
    </row>
    <row r="388" s="2" customFormat="1" ht="16.5" customHeight="1">
      <c r="A388" s="37"/>
      <c r="B388" s="171"/>
      <c r="C388" s="202" t="s">
        <v>515</v>
      </c>
      <c r="D388" s="202" t="s">
        <v>257</v>
      </c>
      <c r="E388" s="203" t="s">
        <v>922</v>
      </c>
      <c r="F388" s="204" t="s">
        <v>923</v>
      </c>
      <c r="G388" s="205" t="s">
        <v>237</v>
      </c>
      <c r="H388" s="206">
        <v>1</v>
      </c>
      <c r="I388" s="207"/>
      <c r="J388" s="208">
        <f>ROUND(I388*H388,0)</f>
        <v>0</v>
      </c>
      <c r="K388" s="204" t="s">
        <v>1</v>
      </c>
      <c r="L388" s="209"/>
      <c r="M388" s="210" t="s">
        <v>1</v>
      </c>
      <c r="N388" s="211" t="s">
        <v>42</v>
      </c>
      <c r="O388" s="76"/>
      <c r="P388" s="181">
        <f>O388*H388</f>
        <v>0</v>
      </c>
      <c r="Q388" s="181">
        <v>0.057000000000000002</v>
      </c>
      <c r="R388" s="181">
        <f>Q388*H388</f>
        <v>0.057000000000000002</v>
      </c>
      <c r="S388" s="181">
        <v>0</v>
      </c>
      <c r="T388" s="182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3" t="s">
        <v>260</v>
      </c>
      <c r="AT388" s="183" t="s">
        <v>257</v>
      </c>
      <c r="AU388" s="183" t="s">
        <v>86</v>
      </c>
      <c r="AY388" s="18" t="s">
        <v>153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8" t="s">
        <v>8</v>
      </c>
      <c r="BK388" s="184">
        <f>ROUND(I388*H388,0)</f>
        <v>0</v>
      </c>
      <c r="BL388" s="18" t="s">
        <v>201</v>
      </c>
      <c r="BM388" s="183" t="s">
        <v>924</v>
      </c>
    </row>
    <row r="389" s="13" customFormat="1">
      <c r="A389" s="13"/>
      <c r="B389" s="185"/>
      <c r="C389" s="13"/>
      <c r="D389" s="186" t="s">
        <v>163</v>
      </c>
      <c r="E389" s="187" t="s">
        <v>1</v>
      </c>
      <c r="F389" s="188" t="s">
        <v>925</v>
      </c>
      <c r="G389" s="13"/>
      <c r="H389" s="189">
        <v>1</v>
      </c>
      <c r="I389" s="190"/>
      <c r="J389" s="13"/>
      <c r="K389" s="13"/>
      <c r="L389" s="185"/>
      <c r="M389" s="191"/>
      <c r="N389" s="192"/>
      <c r="O389" s="192"/>
      <c r="P389" s="192"/>
      <c r="Q389" s="192"/>
      <c r="R389" s="192"/>
      <c r="S389" s="192"/>
      <c r="T389" s="19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163</v>
      </c>
      <c r="AU389" s="187" t="s">
        <v>86</v>
      </c>
      <c r="AV389" s="13" t="s">
        <v>86</v>
      </c>
      <c r="AW389" s="13" t="s">
        <v>33</v>
      </c>
      <c r="AX389" s="13" t="s">
        <v>8</v>
      </c>
      <c r="AY389" s="187" t="s">
        <v>153</v>
      </c>
    </row>
    <row r="390" s="2" customFormat="1" ht="16.5" customHeight="1">
      <c r="A390" s="37"/>
      <c r="B390" s="171"/>
      <c r="C390" s="172" t="s">
        <v>671</v>
      </c>
      <c r="D390" s="172" t="s">
        <v>156</v>
      </c>
      <c r="E390" s="173" t="s">
        <v>626</v>
      </c>
      <c r="F390" s="174" t="s">
        <v>627</v>
      </c>
      <c r="G390" s="175" t="s">
        <v>237</v>
      </c>
      <c r="H390" s="176">
        <v>2</v>
      </c>
      <c r="I390" s="177"/>
      <c r="J390" s="178">
        <f>ROUND(I390*H390,0)</f>
        <v>0</v>
      </c>
      <c r="K390" s="174" t="s">
        <v>1</v>
      </c>
      <c r="L390" s="38"/>
      <c r="M390" s="179" t="s">
        <v>1</v>
      </c>
      <c r="N390" s="180" t="s">
        <v>42</v>
      </c>
      <c r="O390" s="76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3" t="s">
        <v>201</v>
      </c>
      <c r="AT390" s="183" t="s">
        <v>156</v>
      </c>
      <c r="AU390" s="183" t="s">
        <v>86</v>
      </c>
      <c r="AY390" s="18" t="s">
        <v>153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8" t="s">
        <v>8</v>
      </c>
      <c r="BK390" s="184">
        <f>ROUND(I390*H390,0)</f>
        <v>0</v>
      </c>
      <c r="BL390" s="18" t="s">
        <v>201</v>
      </c>
      <c r="BM390" s="183" t="s">
        <v>628</v>
      </c>
    </row>
    <row r="391" s="13" customFormat="1">
      <c r="A391" s="13"/>
      <c r="B391" s="185"/>
      <c r="C391" s="13"/>
      <c r="D391" s="186" t="s">
        <v>163</v>
      </c>
      <c r="E391" s="187" t="s">
        <v>1</v>
      </c>
      <c r="F391" s="188" t="s">
        <v>926</v>
      </c>
      <c r="G391" s="13"/>
      <c r="H391" s="189">
        <v>2</v>
      </c>
      <c r="I391" s="190"/>
      <c r="J391" s="13"/>
      <c r="K391" s="13"/>
      <c r="L391" s="185"/>
      <c r="M391" s="191"/>
      <c r="N391" s="192"/>
      <c r="O391" s="192"/>
      <c r="P391" s="192"/>
      <c r="Q391" s="192"/>
      <c r="R391" s="192"/>
      <c r="S391" s="192"/>
      <c r="T391" s="19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7" t="s">
        <v>163</v>
      </c>
      <c r="AU391" s="187" t="s">
        <v>86</v>
      </c>
      <c r="AV391" s="13" t="s">
        <v>86</v>
      </c>
      <c r="AW391" s="13" t="s">
        <v>33</v>
      </c>
      <c r="AX391" s="13" t="s">
        <v>8</v>
      </c>
      <c r="AY391" s="187" t="s">
        <v>153</v>
      </c>
    </row>
    <row r="392" s="2" customFormat="1" ht="16.5" customHeight="1">
      <c r="A392" s="37"/>
      <c r="B392" s="171"/>
      <c r="C392" s="202" t="s">
        <v>676</v>
      </c>
      <c r="D392" s="202" t="s">
        <v>257</v>
      </c>
      <c r="E392" s="203" t="s">
        <v>632</v>
      </c>
      <c r="F392" s="204" t="s">
        <v>633</v>
      </c>
      <c r="G392" s="205" t="s">
        <v>237</v>
      </c>
      <c r="H392" s="206">
        <v>1</v>
      </c>
      <c r="I392" s="207"/>
      <c r="J392" s="208">
        <f>ROUND(I392*H392,0)</f>
        <v>0</v>
      </c>
      <c r="K392" s="204" t="s">
        <v>1</v>
      </c>
      <c r="L392" s="209"/>
      <c r="M392" s="210" t="s">
        <v>1</v>
      </c>
      <c r="N392" s="211" t="s">
        <v>42</v>
      </c>
      <c r="O392" s="76"/>
      <c r="P392" s="181">
        <f>O392*H392</f>
        <v>0</v>
      </c>
      <c r="Q392" s="181">
        <v>0.057000000000000002</v>
      </c>
      <c r="R392" s="181">
        <f>Q392*H392</f>
        <v>0.057000000000000002</v>
      </c>
      <c r="S392" s="181">
        <v>0</v>
      </c>
      <c r="T392" s="182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3" t="s">
        <v>260</v>
      </c>
      <c r="AT392" s="183" t="s">
        <v>257</v>
      </c>
      <c r="AU392" s="183" t="s">
        <v>86</v>
      </c>
      <c r="AY392" s="18" t="s">
        <v>153</v>
      </c>
      <c r="BE392" s="184">
        <f>IF(N392="základní",J392,0)</f>
        <v>0</v>
      </c>
      <c r="BF392" s="184">
        <f>IF(N392="snížená",J392,0)</f>
        <v>0</v>
      </c>
      <c r="BG392" s="184">
        <f>IF(N392="zákl. přenesená",J392,0)</f>
        <v>0</v>
      </c>
      <c r="BH392" s="184">
        <f>IF(N392="sníž. přenesená",J392,0)</f>
        <v>0</v>
      </c>
      <c r="BI392" s="184">
        <f>IF(N392="nulová",J392,0)</f>
        <v>0</v>
      </c>
      <c r="BJ392" s="18" t="s">
        <v>8</v>
      </c>
      <c r="BK392" s="184">
        <f>ROUND(I392*H392,0)</f>
        <v>0</v>
      </c>
      <c r="BL392" s="18" t="s">
        <v>201</v>
      </c>
      <c r="BM392" s="183" t="s">
        <v>634</v>
      </c>
    </row>
    <row r="393" s="13" customFormat="1">
      <c r="A393" s="13"/>
      <c r="B393" s="185"/>
      <c r="C393" s="13"/>
      <c r="D393" s="186" t="s">
        <v>163</v>
      </c>
      <c r="E393" s="187" t="s">
        <v>1</v>
      </c>
      <c r="F393" s="188" t="s">
        <v>927</v>
      </c>
      <c r="G393" s="13"/>
      <c r="H393" s="189">
        <v>1</v>
      </c>
      <c r="I393" s="190"/>
      <c r="J393" s="13"/>
      <c r="K393" s="13"/>
      <c r="L393" s="185"/>
      <c r="M393" s="191"/>
      <c r="N393" s="192"/>
      <c r="O393" s="192"/>
      <c r="P393" s="192"/>
      <c r="Q393" s="192"/>
      <c r="R393" s="192"/>
      <c r="S393" s="192"/>
      <c r="T393" s="19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163</v>
      </c>
      <c r="AU393" s="187" t="s">
        <v>86</v>
      </c>
      <c r="AV393" s="13" t="s">
        <v>86</v>
      </c>
      <c r="AW393" s="13" t="s">
        <v>33</v>
      </c>
      <c r="AX393" s="13" t="s">
        <v>8</v>
      </c>
      <c r="AY393" s="187" t="s">
        <v>153</v>
      </c>
    </row>
    <row r="394" s="2" customFormat="1" ht="16.5" customHeight="1">
      <c r="A394" s="37"/>
      <c r="B394" s="171"/>
      <c r="C394" s="202" t="s">
        <v>681</v>
      </c>
      <c r="D394" s="202" t="s">
        <v>257</v>
      </c>
      <c r="E394" s="203" t="s">
        <v>637</v>
      </c>
      <c r="F394" s="204" t="s">
        <v>638</v>
      </c>
      <c r="G394" s="205" t="s">
        <v>237</v>
      </c>
      <c r="H394" s="206">
        <v>1</v>
      </c>
      <c r="I394" s="207"/>
      <c r="J394" s="208">
        <f>ROUND(I394*H394,0)</f>
        <v>0</v>
      </c>
      <c r="K394" s="204" t="s">
        <v>1</v>
      </c>
      <c r="L394" s="209"/>
      <c r="M394" s="210" t="s">
        <v>1</v>
      </c>
      <c r="N394" s="211" t="s">
        <v>42</v>
      </c>
      <c r="O394" s="76"/>
      <c r="P394" s="181">
        <f>O394*H394</f>
        <v>0</v>
      </c>
      <c r="Q394" s="181">
        <v>0.057000000000000002</v>
      </c>
      <c r="R394" s="181">
        <f>Q394*H394</f>
        <v>0.057000000000000002</v>
      </c>
      <c r="S394" s="181">
        <v>0</v>
      </c>
      <c r="T394" s="18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3" t="s">
        <v>260</v>
      </c>
      <c r="AT394" s="183" t="s">
        <v>257</v>
      </c>
      <c r="AU394" s="183" t="s">
        <v>86</v>
      </c>
      <c r="AY394" s="18" t="s">
        <v>153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8" t="s">
        <v>8</v>
      </c>
      <c r="BK394" s="184">
        <f>ROUND(I394*H394,0)</f>
        <v>0</v>
      </c>
      <c r="BL394" s="18" t="s">
        <v>201</v>
      </c>
      <c r="BM394" s="183" t="s">
        <v>639</v>
      </c>
    </row>
    <row r="395" s="13" customFormat="1">
      <c r="A395" s="13"/>
      <c r="B395" s="185"/>
      <c r="C395" s="13"/>
      <c r="D395" s="186" t="s">
        <v>163</v>
      </c>
      <c r="E395" s="187" t="s">
        <v>1</v>
      </c>
      <c r="F395" s="188" t="s">
        <v>928</v>
      </c>
      <c r="G395" s="13"/>
      <c r="H395" s="189">
        <v>1</v>
      </c>
      <c r="I395" s="190"/>
      <c r="J395" s="13"/>
      <c r="K395" s="13"/>
      <c r="L395" s="185"/>
      <c r="M395" s="191"/>
      <c r="N395" s="192"/>
      <c r="O395" s="192"/>
      <c r="P395" s="192"/>
      <c r="Q395" s="192"/>
      <c r="R395" s="192"/>
      <c r="S395" s="192"/>
      <c r="T395" s="19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7" t="s">
        <v>163</v>
      </c>
      <c r="AU395" s="187" t="s">
        <v>86</v>
      </c>
      <c r="AV395" s="13" t="s">
        <v>86</v>
      </c>
      <c r="AW395" s="13" t="s">
        <v>33</v>
      </c>
      <c r="AX395" s="13" t="s">
        <v>8</v>
      </c>
      <c r="AY395" s="187" t="s">
        <v>153</v>
      </c>
    </row>
    <row r="396" s="2" customFormat="1" ht="21.75" customHeight="1">
      <c r="A396" s="37"/>
      <c r="B396" s="171"/>
      <c r="C396" s="172" t="s">
        <v>690</v>
      </c>
      <c r="D396" s="172" t="s">
        <v>156</v>
      </c>
      <c r="E396" s="173" t="s">
        <v>929</v>
      </c>
      <c r="F396" s="174" t="s">
        <v>930</v>
      </c>
      <c r="G396" s="175" t="s">
        <v>237</v>
      </c>
      <c r="H396" s="176">
        <v>1</v>
      </c>
      <c r="I396" s="177"/>
      <c r="J396" s="178">
        <f>ROUND(I396*H396,0)</f>
        <v>0</v>
      </c>
      <c r="K396" s="174" t="s">
        <v>160</v>
      </c>
      <c r="L396" s="38"/>
      <c r="M396" s="179" t="s">
        <v>1</v>
      </c>
      <c r="N396" s="180" t="s">
        <v>42</v>
      </c>
      <c r="O396" s="76"/>
      <c r="P396" s="181">
        <f>O396*H396</f>
        <v>0</v>
      </c>
      <c r="Q396" s="181">
        <v>0</v>
      </c>
      <c r="R396" s="181">
        <f>Q396*H396</f>
        <v>0</v>
      </c>
      <c r="S396" s="181">
        <v>0</v>
      </c>
      <c r="T396" s="18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3" t="s">
        <v>201</v>
      </c>
      <c r="AT396" s="183" t="s">
        <v>156</v>
      </c>
      <c r="AU396" s="183" t="s">
        <v>86</v>
      </c>
      <c r="AY396" s="18" t="s">
        <v>153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8" t="s">
        <v>8</v>
      </c>
      <c r="BK396" s="184">
        <f>ROUND(I396*H396,0)</f>
        <v>0</v>
      </c>
      <c r="BL396" s="18" t="s">
        <v>201</v>
      </c>
      <c r="BM396" s="183" t="s">
        <v>931</v>
      </c>
    </row>
    <row r="397" s="13" customFormat="1">
      <c r="A397" s="13"/>
      <c r="B397" s="185"/>
      <c r="C397" s="13"/>
      <c r="D397" s="186" t="s">
        <v>163</v>
      </c>
      <c r="E397" s="187" t="s">
        <v>1</v>
      </c>
      <c r="F397" s="188" t="s">
        <v>932</v>
      </c>
      <c r="G397" s="13"/>
      <c r="H397" s="189">
        <v>1</v>
      </c>
      <c r="I397" s="190"/>
      <c r="J397" s="13"/>
      <c r="K397" s="13"/>
      <c r="L397" s="185"/>
      <c r="M397" s="191"/>
      <c r="N397" s="192"/>
      <c r="O397" s="192"/>
      <c r="P397" s="192"/>
      <c r="Q397" s="192"/>
      <c r="R397" s="192"/>
      <c r="S397" s="192"/>
      <c r="T397" s="19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7" t="s">
        <v>163</v>
      </c>
      <c r="AU397" s="187" t="s">
        <v>86</v>
      </c>
      <c r="AV397" s="13" t="s">
        <v>86</v>
      </c>
      <c r="AW397" s="13" t="s">
        <v>33</v>
      </c>
      <c r="AX397" s="13" t="s">
        <v>8</v>
      </c>
      <c r="AY397" s="187" t="s">
        <v>153</v>
      </c>
    </row>
    <row r="398" s="2" customFormat="1" ht="16.5" customHeight="1">
      <c r="A398" s="37"/>
      <c r="B398" s="171"/>
      <c r="C398" s="202" t="s">
        <v>695</v>
      </c>
      <c r="D398" s="202" t="s">
        <v>257</v>
      </c>
      <c r="E398" s="203" t="s">
        <v>933</v>
      </c>
      <c r="F398" s="204" t="s">
        <v>934</v>
      </c>
      <c r="G398" s="205" t="s">
        <v>237</v>
      </c>
      <c r="H398" s="206">
        <v>1</v>
      </c>
      <c r="I398" s="207"/>
      <c r="J398" s="208">
        <f>ROUND(I398*H398,0)</f>
        <v>0</v>
      </c>
      <c r="K398" s="204" t="s">
        <v>1</v>
      </c>
      <c r="L398" s="209"/>
      <c r="M398" s="210" t="s">
        <v>1</v>
      </c>
      <c r="N398" s="211" t="s">
        <v>42</v>
      </c>
      <c r="O398" s="76"/>
      <c r="P398" s="181">
        <f>O398*H398</f>
        <v>0</v>
      </c>
      <c r="Q398" s="181">
        <v>0.028000000000000001</v>
      </c>
      <c r="R398" s="181">
        <f>Q398*H398</f>
        <v>0.028000000000000001</v>
      </c>
      <c r="S398" s="181">
        <v>0</v>
      </c>
      <c r="T398" s="182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3" t="s">
        <v>260</v>
      </c>
      <c r="AT398" s="183" t="s">
        <v>257</v>
      </c>
      <c r="AU398" s="183" t="s">
        <v>86</v>
      </c>
      <c r="AY398" s="18" t="s">
        <v>153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8" t="s">
        <v>8</v>
      </c>
      <c r="BK398" s="184">
        <f>ROUND(I398*H398,0)</f>
        <v>0</v>
      </c>
      <c r="BL398" s="18" t="s">
        <v>201</v>
      </c>
      <c r="BM398" s="183" t="s">
        <v>935</v>
      </c>
    </row>
    <row r="399" s="2" customFormat="1" ht="24.15" customHeight="1">
      <c r="A399" s="37"/>
      <c r="B399" s="171"/>
      <c r="C399" s="172" t="s">
        <v>699</v>
      </c>
      <c r="D399" s="172" t="s">
        <v>156</v>
      </c>
      <c r="E399" s="173" t="s">
        <v>643</v>
      </c>
      <c r="F399" s="174" t="s">
        <v>644</v>
      </c>
      <c r="G399" s="175" t="s">
        <v>206</v>
      </c>
      <c r="H399" s="176">
        <v>0.437</v>
      </c>
      <c r="I399" s="177"/>
      <c r="J399" s="178">
        <f>ROUND(I399*H399,0)</f>
        <v>0</v>
      </c>
      <c r="K399" s="174" t="s">
        <v>160</v>
      </c>
      <c r="L399" s="38"/>
      <c r="M399" s="179" t="s">
        <v>1</v>
      </c>
      <c r="N399" s="180" t="s">
        <v>42</v>
      </c>
      <c r="O399" s="76"/>
      <c r="P399" s="181">
        <f>O399*H399</f>
        <v>0</v>
      </c>
      <c r="Q399" s="181">
        <v>0</v>
      </c>
      <c r="R399" s="181">
        <f>Q399*H399</f>
        <v>0</v>
      </c>
      <c r="S399" s="181">
        <v>0</v>
      </c>
      <c r="T399" s="182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3" t="s">
        <v>201</v>
      </c>
      <c r="AT399" s="183" t="s">
        <v>156</v>
      </c>
      <c r="AU399" s="183" t="s">
        <v>86</v>
      </c>
      <c r="AY399" s="18" t="s">
        <v>153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8" t="s">
        <v>8</v>
      </c>
      <c r="BK399" s="184">
        <f>ROUND(I399*H399,0)</f>
        <v>0</v>
      </c>
      <c r="BL399" s="18" t="s">
        <v>201</v>
      </c>
      <c r="BM399" s="183" t="s">
        <v>645</v>
      </c>
    </row>
    <row r="400" s="2" customFormat="1" ht="24.15" customHeight="1">
      <c r="A400" s="37"/>
      <c r="B400" s="171"/>
      <c r="C400" s="172" t="s">
        <v>703</v>
      </c>
      <c r="D400" s="172" t="s">
        <v>156</v>
      </c>
      <c r="E400" s="173" t="s">
        <v>646</v>
      </c>
      <c r="F400" s="174" t="s">
        <v>647</v>
      </c>
      <c r="G400" s="175" t="s">
        <v>206</v>
      </c>
      <c r="H400" s="176">
        <v>0.437</v>
      </c>
      <c r="I400" s="177"/>
      <c r="J400" s="178">
        <f>ROUND(I400*H400,0)</f>
        <v>0</v>
      </c>
      <c r="K400" s="174" t="s">
        <v>160</v>
      </c>
      <c r="L400" s="38"/>
      <c r="M400" s="179" t="s">
        <v>1</v>
      </c>
      <c r="N400" s="180" t="s">
        <v>42</v>
      </c>
      <c r="O400" s="76"/>
      <c r="P400" s="181">
        <f>O400*H400</f>
        <v>0</v>
      </c>
      <c r="Q400" s="181">
        <v>0</v>
      </c>
      <c r="R400" s="181">
        <f>Q400*H400</f>
        <v>0</v>
      </c>
      <c r="S400" s="181">
        <v>0</v>
      </c>
      <c r="T400" s="18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3" t="s">
        <v>201</v>
      </c>
      <c r="AT400" s="183" t="s">
        <v>156</v>
      </c>
      <c r="AU400" s="183" t="s">
        <v>86</v>
      </c>
      <c r="AY400" s="18" t="s">
        <v>153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8" t="s">
        <v>8</v>
      </c>
      <c r="BK400" s="184">
        <f>ROUND(I400*H400,0)</f>
        <v>0</v>
      </c>
      <c r="BL400" s="18" t="s">
        <v>201</v>
      </c>
      <c r="BM400" s="183" t="s">
        <v>648</v>
      </c>
    </row>
    <row r="401" s="12" customFormat="1" ht="22.8" customHeight="1">
      <c r="A401" s="12"/>
      <c r="B401" s="158"/>
      <c r="C401" s="12"/>
      <c r="D401" s="159" t="s">
        <v>76</v>
      </c>
      <c r="E401" s="169" t="s">
        <v>649</v>
      </c>
      <c r="F401" s="169" t="s">
        <v>650</v>
      </c>
      <c r="G401" s="12"/>
      <c r="H401" s="12"/>
      <c r="I401" s="161"/>
      <c r="J401" s="170">
        <f>BK401</f>
        <v>0</v>
      </c>
      <c r="K401" s="12"/>
      <c r="L401" s="158"/>
      <c r="M401" s="163"/>
      <c r="N401" s="164"/>
      <c r="O401" s="164"/>
      <c r="P401" s="165">
        <f>SUM(P402:P438)</f>
        <v>0</v>
      </c>
      <c r="Q401" s="164"/>
      <c r="R401" s="165">
        <f>SUM(R402:R438)</f>
        <v>0.76194143709999995</v>
      </c>
      <c r="S401" s="164"/>
      <c r="T401" s="166">
        <f>SUM(T402:T438)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159" t="s">
        <v>86</v>
      </c>
      <c r="AT401" s="167" t="s">
        <v>76</v>
      </c>
      <c r="AU401" s="167" t="s">
        <v>8</v>
      </c>
      <c r="AY401" s="159" t="s">
        <v>153</v>
      </c>
      <c r="BK401" s="168">
        <f>SUM(BK402:BK438)</f>
        <v>0</v>
      </c>
    </row>
    <row r="402" s="2" customFormat="1" ht="16.5" customHeight="1">
      <c r="A402" s="37"/>
      <c r="B402" s="171"/>
      <c r="C402" s="172" t="s">
        <v>541</v>
      </c>
      <c r="D402" s="172" t="s">
        <v>156</v>
      </c>
      <c r="E402" s="173" t="s">
        <v>652</v>
      </c>
      <c r="F402" s="174" t="s">
        <v>653</v>
      </c>
      <c r="G402" s="175" t="s">
        <v>159</v>
      </c>
      <c r="H402" s="176">
        <v>17.379000000000001</v>
      </c>
      <c r="I402" s="177"/>
      <c r="J402" s="178">
        <f>ROUND(I402*H402,0)</f>
        <v>0</v>
      </c>
      <c r="K402" s="174" t="s">
        <v>160</v>
      </c>
      <c r="L402" s="38"/>
      <c r="M402" s="179" t="s">
        <v>1</v>
      </c>
      <c r="N402" s="180" t="s">
        <v>42</v>
      </c>
      <c r="O402" s="76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3" t="s">
        <v>201</v>
      </c>
      <c r="AT402" s="183" t="s">
        <v>156</v>
      </c>
      <c r="AU402" s="183" t="s">
        <v>86</v>
      </c>
      <c r="AY402" s="18" t="s">
        <v>153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8" t="s">
        <v>8</v>
      </c>
      <c r="BK402" s="184">
        <f>ROUND(I402*H402,0)</f>
        <v>0</v>
      </c>
      <c r="BL402" s="18" t="s">
        <v>201</v>
      </c>
      <c r="BM402" s="183" t="s">
        <v>654</v>
      </c>
    </row>
    <row r="403" s="13" customFormat="1">
      <c r="A403" s="13"/>
      <c r="B403" s="185"/>
      <c r="C403" s="13"/>
      <c r="D403" s="186" t="s">
        <v>163</v>
      </c>
      <c r="E403" s="187" t="s">
        <v>1</v>
      </c>
      <c r="F403" s="188" t="s">
        <v>104</v>
      </c>
      <c r="G403" s="13"/>
      <c r="H403" s="189">
        <v>17.379000000000001</v>
      </c>
      <c r="I403" s="190"/>
      <c r="J403" s="13"/>
      <c r="K403" s="13"/>
      <c r="L403" s="185"/>
      <c r="M403" s="191"/>
      <c r="N403" s="192"/>
      <c r="O403" s="192"/>
      <c r="P403" s="192"/>
      <c r="Q403" s="192"/>
      <c r="R403" s="192"/>
      <c r="S403" s="192"/>
      <c r="T403" s="19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7" t="s">
        <v>163</v>
      </c>
      <c r="AU403" s="187" t="s">
        <v>86</v>
      </c>
      <c r="AV403" s="13" t="s">
        <v>86</v>
      </c>
      <c r="AW403" s="13" t="s">
        <v>33</v>
      </c>
      <c r="AX403" s="13" t="s">
        <v>8</v>
      </c>
      <c r="AY403" s="187" t="s">
        <v>153</v>
      </c>
    </row>
    <row r="404" s="2" customFormat="1" ht="16.5" customHeight="1">
      <c r="A404" s="37"/>
      <c r="B404" s="171"/>
      <c r="C404" s="172" t="s">
        <v>710</v>
      </c>
      <c r="D404" s="172" t="s">
        <v>156</v>
      </c>
      <c r="E404" s="173" t="s">
        <v>655</v>
      </c>
      <c r="F404" s="174" t="s">
        <v>656</v>
      </c>
      <c r="G404" s="175" t="s">
        <v>159</v>
      </c>
      <c r="H404" s="176">
        <v>17.379000000000001</v>
      </c>
      <c r="I404" s="177"/>
      <c r="J404" s="178">
        <f>ROUND(I404*H404,0)</f>
        <v>0</v>
      </c>
      <c r="K404" s="174" t="s">
        <v>160</v>
      </c>
      <c r="L404" s="38"/>
      <c r="M404" s="179" t="s">
        <v>1</v>
      </c>
      <c r="N404" s="180" t="s">
        <v>42</v>
      </c>
      <c r="O404" s="76"/>
      <c r="P404" s="181">
        <f>O404*H404</f>
        <v>0</v>
      </c>
      <c r="Q404" s="181">
        <v>0.00029999999999999997</v>
      </c>
      <c r="R404" s="181">
        <f>Q404*H404</f>
        <v>0.0052136999999999999</v>
      </c>
      <c r="S404" s="181">
        <v>0</v>
      </c>
      <c r="T404" s="182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3" t="s">
        <v>201</v>
      </c>
      <c r="AT404" s="183" t="s">
        <v>156</v>
      </c>
      <c r="AU404" s="183" t="s">
        <v>86</v>
      </c>
      <c r="AY404" s="18" t="s">
        <v>153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8" t="s">
        <v>8</v>
      </c>
      <c r="BK404" s="184">
        <f>ROUND(I404*H404,0)</f>
        <v>0</v>
      </c>
      <c r="BL404" s="18" t="s">
        <v>201</v>
      </c>
      <c r="BM404" s="183" t="s">
        <v>657</v>
      </c>
    </row>
    <row r="405" s="13" customFormat="1">
      <c r="A405" s="13"/>
      <c r="B405" s="185"/>
      <c r="C405" s="13"/>
      <c r="D405" s="186" t="s">
        <v>163</v>
      </c>
      <c r="E405" s="187" t="s">
        <v>1</v>
      </c>
      <c r="F405" s="188" t="s">
        <v>104</v>
      </c>
      <c r="G405" s="13"/>
      <c r="H405" s="189">
        <v>17.379000000000001</v>
      </c>
      <c r="I405" s="190"/>
      <c r="J405" s="13"/>
      <c r="K405" s="13"/>
      <c r="L405" s="185"/>
      <c r="M405" s="191"/>
      <c r="N405" s="192"/>
      <c r="O405" s="192"/>
      <c r="P405" s="192"/>
      <c r="Q405" s="192"/>
      <c r="R405" s="192"/>
      <c r="S405" s="192"/>
      <c r="T405" s="19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7" t="s">
        <v>163</v>
      </c>
      <c r="AU405" s="187" t="s">
        <v>86</v>
      </c>
      <c r="AV405" s="13" t="s">
        <v>86</v>
      </c>
      <c r="AW405" s="13" t="s">
        <v>33</v>
      </c>
      <c r="AX405" s="13" t="s">
        <v>8</v>
      </c>
      <c r="AY405" s="187" t="s">
        <v>153</v>
      </c>
    </row>
    <row r="406" s="2" customFormat="1" ht="24.15" customHeight="1">
      <c r="A406" s="37"/>
      <c r="B406" s="171"/>
      <c r="C406" s="172" t="s">
        <v>547</v>
      </c>
      <c r="D406" s="172" t="s">
        <v>156</v>
      </c>
      <c r="E406" s="173" t="s">
        <v>659</v>
      </c>
      <c r="F406" s="174" t="s">
        <v>660</v>
      </c>
      <c r="G406" s="175" t="s">
        <v>387</v>
      </c>
      <c r="H406" s="176">
        <v>37.101999999999997</v>
      </c>
      <c r="I406" s="177"/>
      <c r="J406" s="178">
        <f>ROUND(I406*H406,0)</f>
        <v>0</v>
      </c>
      <c r="K406" s="174" t="s">
        <v>160</v>
      </c>
      <c r="L406" s="38"/>
      <c r="M406" s="179" t="s">
        <v>1</v>
      </c>
      <c r="N406" s="180" t="s">
        <v>42</v>
      </c>
      <c r="O406" s="76"/>
      <c r="P406" s="181">
        <f>O406*H406</f>
        <v>0</v>
      </c>
      <c r="Q406" s="181">
        <v>0</v>
      </c>
      <c r="R406" s="181">
        <f>Q406*H406</f>
        <v>0</v>
      </c>
      <c r="S406" s="181">
        <v>0</v>
      </c>
      <c r="T406" s="18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3" t="s">
        <v>201</v>
      </c>
      <c r="AT406" s="183" t="s">
        <v>156</v>
      </c>
      <c r="AU406" s="183" t="s">
        <v>86</v>
      </c>
      <c r="AY406" s="18" t="s">
        <v>153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8" t="s">
        <v>8</v>
      </c>
      <c r="BK406" s="184">
        <f>ROUND(I406*H406,0)</f>
        <v>0</v>
      </c>
      <c r="BL406" s="18" t="s">
        <v>201</v>
      </c>
      <c r="BM406" s="183" t="s">
        <v>661</v>
      </c>
    </row>
    <row r="407" s="13" customFormat="1">
      <c r="A407" s="13"/>
      <c r="B407" s="185"/>
      <c r="C407" s="13"/>
      <c r="D407" s="186" t="s">
        <v>163</v>
      </c>
      <c r="E407" s="187" t="s">
        <v>1</v>
      </c>
      <c r="F407" s="188" t="s">
        <v>936</v>
      </c>
      <c r="G407" s="13"/>
      <c r="H407" s="189">
        <v>7.3259999999999996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163</v>
      </c>
      <c r="AU407" s="187" t="s">
        <v>86</v>
      </c>
      <c r="AV407" s="13" t="s">
        <v>86</v>
      </c>
      <c r="AW407" s="13" t="s">
        <v>33</v>
      </c>
      <c r="AX407" s="13" t="s">
        <v>77</v>
      </c>
      <c r="AY407" s="187" t="s">
        <v>153</v>
      </c>
    </row>
    <row r="408" s="13" customFormat="1">
      <c r="A408" s="13"/>
      <c r="B408" s="185"/>
      <c r="C408" s="13"/>
      <c r="D408" s="186" t="s">
        <v>163</v>
      </c>
      <c r="E408" s="187" t="s">
        <v>1</v>
      </c>
      <c r="F408" s="188" t="s">
        <v>937</v>
      </c>
      <c r="G408" s="13"/>
      <c r="H408" s="189">
        <v>6.0860000000000003</v>
      </c>
      <c r="I408" s="190"/>
      <c r="J408" s="13"/>
      <c r="K408" s="13"/>
      <c r="L408" s="185"/>
      <c r="M408" s="191"/>
      <c r="N408" s="192"/>
      <c r="O408" s="192"/>
      <c r="P408" s="192"/>
      <c r="Q408" s="192"/>
      <c r="R408" s="192"/>
      <c r="S408" s="192"/>
      <c r="T408" s="19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7" t="s">
        <v>163</v>
      </c>
      <c r="AU408" s="187" t="s">
        <v>86</v>
      </c>
      <c r="AV408" s="13" t="s">
        <v>86</v>
      </c>
      <c r="AW408" s="13" t="s">
        <v>33</v>
      </c>
      <c r="AX408" s="13" t="s">
        <v>77</v>
      </c>
      <c r="AY408" s="187" t="s">
        <v>153</v>
      </c>
    </row>
    <row r="409" s="13" customFormat="1">
      <c r="A409" s="13"/>
      <c r="B409" s="185"/>
      <c r="C409" s="13"/>
      <c r="D409" s="186" t="s">
        <v>163</v>
      </c>
      <c r="E409" s="187" t="s">
        <v>1</v>
      </c>
      <c r="F409" s="188" t="s">
        <v>938</v>
      </c>
      <c r="G409" s="13"/>
      <c r="H409" s="189">
        <v>8.9399999999999995</v>
      </c>
      <c r="I409" s="190"/>
      <c r="J409" s="13"/>
      <c r="K409" s="13"/>
      <c r="L409" s="185"/>
      <c r="M409" s="191"/>
      <c r="N409" s="192"/>
      <c r="O409" s="192"/>
      <c r="P409" s="192"/>
      <c r="Q409" s="192"/>
      <c r="R409" s="192"/>
      <c r="S409" s="192"/>
      <c r="T409" s="19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7" t="s">
        <v>163</v>
      </c>
      <c r="AU409" s="187" t="s">
        <v>86</v>
      </c>
      <c r="AV409" s="13" t="s">
        <v>86</v>
      </c>
      <c r="AW409" s="13" t="s">
        <v>33</v>
      </c>
      <c r="AX409" s="13" t="s">
        <v>77</v>
      </c>
      <c r="AY409" s="187" t="s">
        <v>153</v>
      </c>
    </row>
    <row r="410" s="13" customFormat="1">
      <c r="A410" s="13"/>
      <c r="B410" s="185"/>
      <c r="C410" s="13"/>
      <c r="D410" s="186" t="s">
        <v>163</v>
      </c>
      <c r="E410" s="187" t="s">
        <v>1</v>
      </c>
      <c r="F410" s="188" t="s">
        <v>939</v>
      </c>
      <c r="G410" s="13"/>
      <c r="H410" s="189">
        <v>5.96</v>
      </c>
      <c r="I410" s="190"/>
      <c r="J410" s="13"/>
      <c r="K410" s="13"/>
      <c r="L410" s="185"/>
      <c r="M410" s="191"/>
      <c r="N410" s="192"/>
      <c r="O410" s="192"/>
      <c r="P410" s="192"/>
      <c r="Q410" s="192"/>
      <c r="R410" s="192"/>
      <c r="S410" s="192"/>
      <c r="T410" s="19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7" t="s">
        <v>163</v>
      </c>
      <c r="AU410" s="187" t="s">
        <v>86</v>
      </c>
      <c r="AV410" s="13" t="s">
        <v>86</v>
      </c>
      <c r="AW410" s="13" t="s">
        <v>33</v>
      </c>
      <c r="AX410" s="13" t="s">
        <v>77</v>
      </c>
      <c r="AY410" s="187" t="s">
        <v>153</v>
      </c>
    </row>
    <row r="411" s="13" customFormat="1">
      <c r="A411" s="13"/>
      <c r="B411" s="185"/>
      <c r="C411" s="13"/>
      <c r="D411" s="186" t="s">
        <v>163</v>
      </c>
      <c r="E411" s="187" t="s">
        <v>1</v>
      </c>
      <c r="F411" s="188" t="s">
        <v>940</v>
      </c>
      <c r="G411" s="13"/>
      <c r="H411" s="189">
        <v>8.7899999999999991</v>
      </c>
      <c r="I411" s="190"/>
      <c r="J411" s="13"/>
      <c r="K411" s="13"/>
      <c r="L411" s="185"/>
      <c r="M411" s="191"/>
      <c r="N411" s="192"/>
      <c r="O411" s="192"/>
      <c r="P411" s="192"/>
      <c r="Q411" s="192"/>
      <c r="R411" s="192"/>
      <c r="S411" s="192"/>
      <c r="T411" s="19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7" t="s">
        <v>163</v>
      </c>
      <c r="AU411" s="187" t="s">
        <v>86</v>
      </c>
      <c r="AV411" s="13" t="s">
        <v>86</v>
      </c>
      <c r="AW411" s="13" t="s">
        <v>33</v>
      </c>
      <c r="AX411" s="13" t="s">
        <v>77</v>
      </c>
      <c r="AY411" s="187" t="s">
        <v>153</v>
      </c>
    </row>
    <row r="412" s="14" customFormat="1">
      <c r="A412" s="14"/>
      <c r="B412" s="194"/>
      <c r="C412" s="14"/>
      <c r="D412" s="186" t="s">
        <v>163</v>
      </c>
      <c r="E412" s="195" t="s">
        <v>107</v>
      </c>
      <c r="F412" s="196" t="s">
        <v>189</v>
      </c>
      <c r="G412" s="14"/>
      <c r="H412" s="197">
        <v>37.101999999999997</v>
      </c>
      <c r="I412" s="198"/>
      <c r="J412" s="14"/>
      <c r="K412" s="14"/>
      <c r="L412" s="194"/>
      <c r="M412" s="199"/>
      <c r="N412" s="200"/>
      <c r="O412" s="200"/>
      <c r="P412" s="200"/>
      <c r="Q412" s="200"/>
      <c r="R412" s="200"/>
      <c r="S412" s="200"/>
      <c r="T412" s="20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5" t="s">
        <v>163</v>
      </c>
      <c r="AU412" s="195" t="s">
        <v>86</v>
      </c>
      <c r="AV412" s="14" t="s">
        <v>154</v>
      </c>
      <c r="AW412" s="14" t="s">
        <v>33</v>
      </c>
      <c r="AX412" s="14" t="s">
        <v>8</v>
      </c>
      <c r="AY412" s="195" t="s">
        <v>153</v>
      </c>
    </row>
    <row r="413" s="2" customFormat="1" ht="24.15" customHeight="1">
      <c r="A413" s="37"/>
      <c r="B413" s="171"/>
      <c r="C413" s="202" t="s">
        <v>719</v>
      </c>
      <c r="D413" s="202" t="s">
        <v>257</v>
      </c>
      <c r="E413" s="203" t="s">
        <v>667</v>
      </c>
      <c r="F413" s="204" t="s">
        <v>668</v>
      </c>
      <c r="G413" s="205" t="s">
        <v>387</v>
      </c>
      <c r="H413" s="206">
        <v>40.811999999999998</v>
      </c>
      <c r="I413" s="207"/>
      <c r="J413" s="208">
        <f>ROUND(I413*H413,0)</f>
        <v>0</v>
      </c>
      <c r="K413" s="204" t="s">
        <v>160</v>
      </c>
      <c r="L413" s="209"/>
      <c r="M413" s="210" t="s">
        <v>1</v>
      </c>
      <c r="N413" s="211" t="s">
        <v>42</v>
      </c>
      <c r="O413" s="76"/>
      <c r="P413" s="181">
        <f>O413*H413</f>
        <v>0</v>
      </c>
      <c r="Q413" s="181">
        <v>0.00014999999999999999</v>
      </c>
      <c r="R413" s="181">
        <f>Q413*H413</f>
        <v>0.0061217999999999993</v>
      </c>
      <c r="S413" s="181">
        <v>0</v>
      </c>
      <c r="T413" s="18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3" t="s">
        <v>260</v>
      </c>
      <c r="AT413" s="183" t="s">
        <v>257</v>
      </c>
      <c r="AU413" s="183" t="s">
        <v>86</v>
      </c>
      <c r="AY413" s="18" t="s">
        <v>153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8" t="s">
        <v>8</v>
      </c>
      <c r="BK413" s="184">
        <f>ROUND(I413*H413,0)</f>
        <v>0</v>
      </c>
      <c r="BL413" s="18" t="s">
        <v>201</v>
      </c>
      <c r="BM413" s="183" t="s">
        <v>669</v>
      </c>
    </row>
    <row r="414" s="13" customFormat="1">
      <c r="A414" s="13"/>
      <c r="B414" s="185"/>
      <c r="C414" s="13"/>
      <c r="D414" s="186" t="s">
        <v>163</v>
      </c>
      <c r="E414" s="187" t="s">
        <v>1</v>
      </c>
      <c r="F414" s="188" t="s">
        <v>670</v>
      </c>
      <c r="G414" s="13"/>
      <c r="H414" s="189">
        <v>40.811999999999998</v>
      </c>
      <c r="I414" s="190"/>
      <c r="J414" s="13"/>
      <c r="K414" s="13"/>
      <c r="L414" s="185"/>
      <c r="M414" s="191"/>
      <c r="N414" s="192"/>
      <c r="O414" s="192"/>
      <c r="P414" s="192"/>
      <c r="Q414" s="192"/>
      <c r="R414" s="192"/>
      <c r="S414" s="192"/>
      <c r="T414" s="19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7" t="s">
        <v>163</v>
      </c>
      <c r="AU414" s="187" t="s">
        <v>86</v>
      </c>
      <c r="AV414" s="13" t="s">
        <v>86</v>
      </c>
      <c r="AW414" s="13" t="s">
        <v>33</v>
      </c>
      <c r="AX414" s="13" t="s">
        <v>8</v>
      </c>
      <c r="AY414" s="187" t="s">
        <v>153</v>
      </c>
    </row>
    <row r="415" s="2" customFormat="1" ht="16.5" customHeight="1">
      <c r="A415" s="37"/>
      <c r="B415" s="171"/>
      <c r="C415" s="172" t="s">
        <v>723</v>
      </c>
      <c r="D415" s="172" t="s">
        <v>156</v>
      </c>
      <c r="E415" s="173" t="s">
        <v>672</v>
      </c>
      <c r="F415" s="174" t="s">
        <v>673</v>
      </c>
      <c r="G415" s="175" t="s">
        <v>387</v>
      </c>
      <c r="H415" s="176">
        <v>2.2999999999999998</v>
      </c>
      <c r="I415" s="177"/>
      <c r="J415" s="178">
        <f>ROUND(I415*H415,0)</f>
        <v>0</v>
      </c>
      <c r="K415" s="174" t="s">
        <v>160</v>
      </c>
      <c r="L415" s="38"/>
      <c r="M415" s="179" t="s">
        <v>1</v>
      </c>
      <c r="N415" s="180" t="s">
        <v>42</v>
      </c>
      <c r="O415" s="76"/>
      <c r="P415" s="181">
        <f>O415*H415</f>
        <v>0</v>
      </c>
      <c r="Q415" s="181">
        <v>0.00020000000000000001</v>
      </c>
      <c r="R415" s="181">
        <f>Q415*H415</f>
        <v>0.00045999999999999996</v>
      </c>
      <c r="S415" s="181">
        <v>0</v>
      </c>
      <c r="T415" s="18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3" t="s">
        <v>201</v>
      </c>
      <c r="AT415" s="183" t="s">
        <v>156</v>
      </c>
      <c r="AU415" s="183" t="s">
        <v>86</v>
      </c>
      <c r="AY415" s="18" t="s">
        <v>153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8</v>
      </c>
      <c r="BK415" s="184">
        <f>ROUND(I415*H415,0)</f>
        <v>0</v>
      </c>
      <c r="BL415" s="18" t="s">
        <v>201</v>
      </c>
      <c r="BM415" s="183" t="s">
        <v>674</v>
      </c>
    </row>
    <row r="416" s="13" customFormat="1">
      <c r="A416" s="13"/>
      <c r="B416" s="185"/>
      <c r="C416" s="13"/>
      <c r="D416" s="186" t="s">
        <v>163</v>
      </c>
      <c r="E416" s="187" t="s">
        <v>1</v>
      </c>
      <c r="F416" s="188" t="s">
        <v>675</v>
      </c>
      <c r="G416" s="13"/>
      <c r="H416" s="189">
        <v>2.2999999999999998</v>
      </c>
      <c r="I416" s="190"/>
      <c r="J416" s="13"/>
      <c r="K416" s="13"/>
      <c r="L416" s="185"/>
      <c r="M416" s="191"/>
      <c r="N416" s="192"/>
      <c r="O416" s="192"/>
      <c r="P416" s="192"/>
      <c r="Q416" s="192"/>
      <c r="R416" s="192"/>
      <c r="S416" s="192"/>
      <c r="T416" s="19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7" t="s">
        <v>163</v>
      </c>
      <c r="AU416" s="187" t="s">
        <v>86</v>
      </c>
      <c r="AV416" s="13" t="s">
        <v>86</v>
      </c>
      <c r="AW416" s="13" t="s">
        <v>33</v>
      </c>
      <c r="AX416" s="13" t="s">
        <v>8</v>
      </c>
      <c r="AY416" s="187" t="s">
        <v>153</v>
      </c>
    </row>
    <row r="417" s="2" customFormat="1" ht="16.5" customHeight="1">
      <c r="A417" s="37"/>
      <c r="B417" s="171"/>
      <c r="C417" s="202" t="s">
        <v>727</v>
      </c>
      <c r="D417" s="202" t="s">
        <v>257</v>
      </c>
      <c r="E417" s="203" t="s">
        <v>677</v>
      </c>
      <c r="F417" s="204" t="s">
        <v>678</v>
      </c>
      <c r="G417" s="205" t="s">
        <v>387</v>
      </c>
      <c r="H417" s="206">
        <v>2.5</v>
      </c>
      <c r="I417" s="207"/>
      <c r="J417" s="208">
        <f>ROUND(I417*H417,0)</f>
        <v>0</v>
      </c>
      <c r="K417" s="204" t="s">
        <v>1</v>
      </c>
      <c r="L417" s="209"/>
      <c r="M417" s="210" t="s">
        <v>1</v>
      </c>
      <c r="N417" s="211" t="s">
        <v>42</v>
      </c>
      <c r="O417" s="76"/>
      <c r="P417" s="181">
        <f>O417*H417</f>
        <v>0</v>
      </c>
      <c r="Q417" s="181">
        <v>0.00025999999999999998</v>
      </c>
      <c r="R417" s="181">
        <f>Q417*H417</f>
        <v>0.00064999999999999997</v>
      </c>
      <c r="S417" s="181">
        <v>0</v>
      </c>
      <c r="T417" s="18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3" t="s">
        <v>260</v>
      </c>
      <c r="AT417" s="183" t="s">
        <v>257</v>
      </c>
      <c r="AU417" s="183" t="s">
        <v>86</v>
      </c>
      <c r="AY417" s="18" t="s">
        <v>153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8" t="s">
        <v>8</v>
      </c>
      <c r="BK417" s="184">
        <f>ROUND(I417*H417,0)</f>
        <v>0</v>
      </c>
      <c r="BL417" s="18" t="s">
        <v>201</v>
      </c>
      <c r="BM417" s="183" t="s">
        <v>679</v>
      </c>
    </row>
    <row r="418" s="13" customFormat="1">
      <c r="A418" s="13"/>
      <c r="B418" s="185"/>
      <c r="C418" s="13"/>
      <c r="D418" s="186" t="s">
        <v>163</v>
      </c>
      <c r="E418" s="187" t="s">
        <v>1</v>
      </c>
      <c r="F418" s="188" t="s">
        <v>680</v>
      </c>
      <c r="G418" s="13"/>
      <c r="H418" s="189">
        <v>2.5</v>
      </c>
      <c r="I418" s="190"/>
      <c r="J418" s="13"/>
      <c r="K418" s="13"/>
      <c r="L418" s="185"/>
      <c r="M418" s="191"/>
      <c r="N418" s="192"/>
      <c r="O418" s="192"/>
      <c r="P418" s="192"/>
      <c r="Q418" s="192"/>
      <c r="R418" s="192"/>
      <c r="S418" s="192"/>
      <c r="T418" s="19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163</v>
      </c>
      <c r="AU418" s="187" t="s">
        <v>86</v>
      </c>
      <c r="AV418" s="13" t="s">
        <v>86</v>
      </c>
      <c r="AW418" s="13" t="s">
        <v>33</v>
      </c>
      <c r="AX418" s="13" t="s">
        <v>8</v>
      </c>
      <c r="AY418" s="187" t="s">
        <v>153</v>
      </c>
    </row>
    <row r="419" s="2" customFormat="1" ht="33" customHeight="1">
      <c r="A419" s="37"/>
      <c r="B419" s="171"/>
      <c r="C419" s="172" t="s">
        <v>551</v>
      </c>
      <c r="D419" s="172" t="s">
        <v>156</v>
      </c>
      <c r="E419" s="173" t="s">
        <v>682</v>
      </c>
      <c r="F419" s="174" t="s">
        <v>683</v>
      </c>
      <c r="G419" s="175" t="s">
        <v>159</v>
      </c>
      <c r="H419" s="176">
        <v>17.379000000000001</v>
      </c>
      <c r="I419" s="177"/>
      <c r="J419" s="178">
        <f>ROUND(I419*H419,0)</f>
        <v>0</v>
      </c>
      <c r="K419" s="174" t="s">
        <v>160</v>
      </c>
      <c r="L419" s="38"/>
      <c r="M419" s="179" t="s">
        <v>1</v>
      </c>
      <c r="N419" s="180" t="s">
        <v>42</v>
      </c>
      <c r="O419" s="76"/>
      <c r="P419" s="181">
        <f>O419*H419</f>
        <v>0</v>
      </c>
      <c r="Q419" s="181">
        <v>0.0089999999999999993</v>
      </c>
      <c r="R419" s="181">
        <f>Q419*H419</f>
        <v>0.15641099999999999</v>
      </c>
      <c r="S419" s="181">
        <v>0</v>
      </c>
      <c r="T419" s="182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3" t="s">
        <v>201</v>
      </c>
      <c r="AT419" s="183" t="s">
        <v>156</v>
      </c>
      <c r="AU419" s="183" t="s">
        <v>86</v>
      </c>
      <c r="AY419" s="18" t="s">
        <v>153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8" t="s">
        <v>8</v>
      </c>
      <c r="BK419" s="184">
        <f>ROUND(I419*H419,0)</f>
        <v>0</v>
      </c>
      <c r="BL419" s="18" t="s">
        <v>201</v>
      </c>
      <c r="BM419" s="183" t="s">
        <v>684</v>
      </c>
    </row>
    <row r="420" s="13" customFormat="1">
      <c r="A420" s="13"/>
      <c r="B420" s="185"/>
      <c r="C420" s="13"/>
      <c r="D420" s="186" t="s">
        <v>163</v>
      </c>
      <c r="E420" s="187" t="s">
        <v>1</v>
      </c>
      <c r="F420" s="188" t="s">
        <v>941</v>
      </c>
      <c r="G420" s="13"/>
      <c r="H420" s="189">
        <v>3.528</v>
      </c>
      <c r="I420" s="190"/>
      <c r="J420" s="13"/>
      <c r="K420" s="13"/>
      <c r="L420" s="185"/>
      <c r="M420" s="191"/>
      <c r="N420" s="192"/>
      <c r="O420" s="192"/>
      <c r="P420" s="192"/>
      <c r="Q420" s="192"/>
      <c r="R420" s="192"/>
      <c r="S420" s="192"/>
      <c r="T420" s="19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163</v>
      </c>
      <c r="AU420" s="187" t="s">
        <v>86</v>
      </c>
      <c r="AV420" s="13" t="s">
        <v>86</v>
      </c>
      <c r="AW420" s="13" t="s">
        <v>33</v>
      </c>
      <c r="AX420" s="13" t="s">
        <v>77</v>
      </c>
      <c r="AY420" s="187" t="s">
        <v>153</v>
      </c>
    </row>
    <row r="421" s="13" customFormat="1">
      <c r="A421" s="13"/>
      <c r="B421" s="185"/>
      <c r="C421" s="13"/>
      <c r="D421" s="186" t="s">
        <v>163</v>
      </c>
      <c r="E421" s="187" t="s">
        <v>1</v>
      </c>
      <c r="F421" s="188" t="s">
        <v>942</v>
      </c>
      <c r="G421" s="13"/>
      <c r="H421" s="189">
        <v>2.2000000000000002</v>
      </c>
      <c r="I421" s="190"/>
      <c r="J421" s="13"/>
      <c r="K421" s="13"/>
      <c r="L421" s="185"/>
      <c r="M421" s="191"/>
      <c r="N421" s="192"/>
      <c r="O421" s="192"/>
      <c r="P421" s="192"/>
      <c r="Q421" s="192"/>
      <c r="R421" s="192"/>
      <c r="S421" s="192"/>
      <c r="T421" s="19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163</v>
      </c>
      <c r="AU421" s="187" t="s">
        <v>86</v>
      </c>
      <c r="AV421" s="13" t="s">
        <v>86</v>
      </c>
      <c r="AW421" s="13" t="s">
        <v>33</v>
      </c>
      <c r="AX421" s="13" t="s">
        <v>77</v>
      </c>
      <c r="AY421" s="187" t="s">
        <v>153</v>
      </c>
    </row>
    <row r="422" s="13" customFormat="1">
      <c r="A422" s="13"/>
      <c r="B422" s="185"/>
      <c r="C422" s="13"/>
      <c r="D422" s="186" t="s">
        <v>163</v>
      </c>
      <c r="E422" s="187" t="s">
        <v>1</v>
      </c>
      <c r="F422" s="188" t="s">
        <v>943</v>
      </c>
      <c r="G422" s="13"/>
      <c r="H422" s="189">
        <v>4.8550000000000004</v>
      </c>
      <c r="I422" s="190"/>
      <c r="J422" s="13"/>
      <c r="K422" s="13"/>
      <c r="L422" s="185"/>
      <c r="M422" s="191"/>
      <c r="N422" s="192"/>
      <c r="O422" s="192"/>
      <c r="P422" s="192"/>
      <c r="Q422" s="192"/>
      <c r="R422" s="192"/>
      <c r="S422" s="192"/>
      <c r="T422" s="19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7" t="s">
        <v>163</v>
      </c>
      <c r="AU422" s="187" t="s">
        <v>86</v>
      </c>
      <c r="AV422" s="13" t="s">
        <v>86</v>
      </c>
      <c r="AW422" s="13" t="s">
        <v>33</v>
      </c>
      <c r="AX422" s="13" t="s">
        <v>77</v>
      </c>
      <c r="AY422" s="187" t="s">
        <v>153</v>
      </c>
    </row>
    <row r="423" s="13" customFormat="1">
      <c r="A423" s="13"/>
      <c r="B423" s="185"/>
      <c r="C423" s="13"/>
      <c r="D423" s="186" t="s">
        <v>163</v>
      </c>
      <c r="E423" s="187" t="s">
        <v>1</v>
      </c>
      <c r="F423" s="188" t="s">
        <v>944</v>
      </c>
      <c r="G423" s="13"/>
      <c r="H423" s="189">
        <v>2.121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163</v>
      </c>
      <c r="AU423" s="187" t="s">
        <v>86</v>
      </c>
      <c r="AV423" s="13" t="s">
        <v>86</v>
      </c>
      <c r="AW423" s="13" t="s">
        <v>33</v>
      </c>
      <c r="AX423" s="13" t="s">
        <v>77</v>
      </c>
      <c r="AY423" s="187" t="s">
        <v>153</v>
      </c>
    </row>
    <row r="424" s="13" customFormat="1">
      <c r="A424" s="13"/>
      <c r="B424" s="185"/>
      <c r="C424" s="13"/>
      <c r="D424" s="186" t="s">
        <v>163</v>
      </c>
      <c r="E424" s="187" t="s">
        <v>1</v>
      </c>
      <c r="F424" s="188" t="s">
        <v>945</v>
      </c>
      <c r="G424" s="13"/>
      <c r="H424" s="189">
        <v>4.6749999999999998</v>
      </c>
      <c r="I424" s="190"/>
      <c r="J424" s="13"/>
      <c r="K424" s="13"/>
      <c r="L424" s="185"/>
      <c r="M424" s="191"/>
      <c r="N424" s="192"/>
      <c r="O424" s="192"/>
      <c r="P424" s="192"/>
      <c r="Q424" s="192"/>
      <c r="R424" s="192"/>
      <c r="S424" s="192"/>
      <c r="T424" s="19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7" t="s">
        <v>163</v>
      </c>
      <c r="AU424" s="187" t="s">
        <v>86</v>
      </c>
      <c r="AV424" s="13" t="s">
        <v>86</v>
      </c>
      <c r="AW424" s="13" t="s">
        <v>33</v>
      </c>
      <c r="AX424" s="13" t="s">
        <v>77</v>
      </c>
      <c r="AY424" s="187" t="s">
        <v>153</v>
      </c>
    </row>
    <row r="425" s="14" customFormat="1">
      <c r="A425" s="14"/>
      <c r="B425" s="194"/>
      <c r="C425" s="14"/>
      <c r="D425" s="186" t="s">
        <v>163</v>
      </c>
      <c r="E425" s="195" t="s">
        <v>104</v>
      </c>
      <c r="F425" s="196" t="s">
        <v>189</v>
      </c>
      <c r="G425" s="14"/>
      <c r="H425" s="197">
        <v>17.379000000000001</v>
      </c>
      <c r="I425" s="198"/>
      <c r="J425" s="14"/>
      <c r="K425" s="14"/>
      <c r="L425" s="194"/>
      <c r="M425" s="199"/>
      <c r="N425" s="200"/>
      <c r="O425" s="200"/>
      <c r="P425" s="200"/>
      <c r="Q425" s="200"/>
      <c r="R425" s="200"/>
      <c r="S425" s="200"/>
      <c r="T425" s="20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5" t="s">
        <v>163</v>
      </c>
      <c r="AU425" s="195" t="s">
        <v>86</v>
      </c>
      <c r="AV425" s="14" t="s">
        <v>154</v>
      </c>
      <c r="AW425" s="14" t="s">
        <v>33</v>
      </c>
      <c r="AX425" s="14" t="s">
        <v>8</v>
      </c>
      <c r="AY425" s="195" t="s">
        <v>153</v>
      </c>
    </row>
    <row r="426" s="2" customFormat="1" ht="24.15" customHeight="1">
      <c r="A426" s="37"/>
      <c r="B426" s="171"/>
      <c r="C426" s="202" t="s">
        <v>739</v>
      </c>
      <c r="D426" s="202" t="s">
        <v>257</v>
      </c>
      <c r="E426" s="203" t="s">
        <v>691</v>
      </c>
      <c r="F426" s="204" t="s">
        <v>692</v>
      </c>
      <c r="G426" s="205" t="s">
        <v>159</v>
      </c>
      <c r="H426" s="206">
        <v>19.986000000000001</v>
      </c>
      <c r="I426" s="207"/>
      <c r="J426" s="208">
        <f>ROUND(I426*H426,0)</f>
        <v>0</v>
      </c>
      <c r="K426" s="204" t="s">
        <v>160</v>
      </c>
      <c r="L426" s="209"/>
      <c r="M426" s="210" t="s">
        <v>1</v>
      </c>
      <c r="N426" s="211" t="s">
        <v>42</v>
      </c>
      <c r="O426" s="76"/>
      <c r="P426" s="181">
        <f>O426*H426</f>
        <v>0</v>
      </c>
      <c r="Q426" s="181">
        <v>0.023</v>
      </c>
      <c r="R426" s="181">
        <f>Q426*H426</f>
        <v>0.45967800000000003</v>
      </c>
      <c r="S426" s="181">
        <v>0</v>
      </c>
      <c r="T426" s="182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3" t="s">
        <v>260</v>
      </c>
      <c r="AT426" s="183" t="s">
        <v>257</v>
      </c>
      <c r="AU426" s="183" t="s">
        <v>86</v>
      </c>
      <c r="AY426" s="18" t="s">
        <v>153</v>
      </c>
      <c r="BE426" s="184">
        <f>IF(N426="základní",J426,0)</f>
        <v>0</v>
      </c>
      <c r="BF426" s="184">
        <f>IF(N426="snížená",J426,0)</f>
        <v>0</v>
      </c>
      <c r="BG426" s="184">
        <f>IF(N426="zákl. přenesená",J426,0)</f>
        <v>0</v>
      </c>
      <c r="BH426" s="184">
        <f>IF(N426="sníž. přenesená",J426,0)</f>
        <v>0</v>
      </c>
      <c r="BI426" s="184">
        <f>IF(N426="nulová",J426,0)</f>
        <v>0</v>
      </c>
      <c r="BJ426" s="18" t="s">
        <v>8</v>
      </c>
      <c r="BK426" s="184">
        <f>ROUND(I426*H426,0)</f>
        <v>0</v>
      </c>
      <c r="BL426" s="18" t="s">
        <v>201</v>
      </c>
      <c r="BM426" s="183" t="s">
        <v>693</v>
      </c>
    </row>
    <row r="427" s="13" customFormat="1">
      <c r="A427" s="13"/>
      <c r="B427" s="185"/>
      <c r="C427" s="13"/>
      <c r="D427" s="186" t="s">
        <v>163</v>
      </c>
      <c r="E427" s="187" t="s">
        <v>1</v>
      </c>
      <c r="F427" s="188" t="s">
        <v>694</v>
      </c>
      <c r="G427" s="13"/>
      <c r="H427" s="189">
        <v>19.986000000000001</v>
      </c>
      <c r="I427" s="190"/>
      <c r="J427" s="13"/>
      <c r="K427" s="13"/>
      <c r="L427" s="185"/>
      <c r="M427" s="191"/>
      <c r="N427" s="192"/>
      <c r="O427" s="192"/>
      <c r="P427" s="192"/>
      <c r="Q427" s="192"/>
      <c r="R427" s="192"/>
      <c r="S427" s="192"/>
      <c r="T427" s="19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7" t="s">
        <v>163</v>
      </c>
      <c r="AU427" s="187" t="s">
        <v>86</v>
      </c>
      <c r="AV427" s="13" t="s">
        <v>86</v>
      </c>
      <c r="AW427" s="13" t="s">
        <v>33</v>
      </c>
      <c r="AX427" s="13" t="s">
        <v>77</v>
      </c>
      <c r="AY427" s="187" t="s">
        <v>153</v>
      </c>
    </row>
    <row r="428" s="14" customFormat="1">
      <c r="A428" s="14"/>
      <c r="B428" s="194"/>
      <c r="C428" s="14"/>
      <c r="D428" s="186" t="s">
        <v>163</v>
      </c>
      <c r="E428" s="195" t="s">
        <v>1</v>
      </c>
      <c r="F428" s="196" t="s">
        <v>189</v>
      </c>
      <c r="G428" s="14"/>
      <c r="H428" s="197">
        <v>19.986000000000001</v>
      </c>
      <c r="I428" s="198"/>
      <c r="J428" s="14"/>
      <c r="K428" s="14"/>
      <c r="L428" s="194"/>
      <c r="M428" s="199"/>
      <c r="N428" s="200"/>
      <c r="O428" s="200"/>
      <c r="P428" s="200"/>
      <c r="Q428" s="200"/>
      <c r="R428" s="200"/>
      <c r="S428" s="200"/>
      <c r="T428" s="20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5" t="s">
        <v>163</v>
      </c>
      <c r="AU428" s="195" t="s">
        <v>86</v>
      </c>
      <c r="AV428" s="14" t="s">
        <v>154</v>
      </c>
      <c r="AW428" s="14" t="s">
        <v>33</v>
      </c>
      <c r="AX428" s="14" t="s">
        <v>8</v>
      </c>
      <c r="AY428" s="195" t="s">
        <v>153</v>
      </c>
    </row>
    <row r="429" s="2" customFormat="1" ht="24.15" customHeight="1">
      <c r="A429" s="37"/>
      <c r="B429" s="171"/>
      <c r="C429" s="172" t="s">
        <v>555</v>
      </c>
      <c r="D429" s="172" t="s">
        <v>156</v>
      </c>
      <c r="E429" s="173" t="s">
        <v>696</v>
      </c>
      <c r="F429" s="174" t="s">
        <v>697</v>
      </c>
      <c r="G429" s="175" t="s">
        <v>159</v>
      </c>
      <c r="H429" s="176">
        <v>17.379000000000001</v>
      </c>
      <c r="I429" s="177"/>
      <c r="J429" s="178">
        <f>ROUND(I429*H429,0)</f>
        <v>0</v>
      </c>
      <c r="K429" s="174" t="s">
        <v>160</v>
      </c>
      <c r="L429" s="38"/>
      <c r="M429" s="179" t="s">
        <v>1</v>
      </c>
      <c r="N429" s="180" t="s">
        <v>42</v>
      </c>
      <c r="O429" s="76"/>
      <c r="P429" s="181">
        <f>O429*H429</f>
        <v>0</v>
      </c>
      <c r="Q429" s="181">
        <v>0.0015</v>
      </c>
      <c r="R429" s="181">
        <f>Q429*H429</f>
        <v>0.026068500000000001</v>
      </c>
      <c r="S429" s="181">
        <v>0</v>
      </c>
      <c r="T429" s="182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3" t="s">
        <v>201</v>
      </c>
      <c r="AT429" s="183" t="s">
        <v>156</v>
      </c>
      <c r="AU429" s="183" t="s">
        <v>86</v>
      </c>
      <c r="AY429" s="18" t="s">
        <v>153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8" t="s">
        <v>8</v>
      </c>
      <c r="BK429" s="184">
        <f>ROUND(I429*H429,0)</f>
        <v>0</v>
      </c>
      <c r="BL429" s="18" t="s">
        <v>201</v>
      </c>
      <c r="BM429" s="183" t="s">
        <v>946</v>
      </c>
    </row>
    <row r="430" s="13" customFormat="1">
      <c r="A430" s="13"/>
      <c r="B430" s="185"/>
      <c r="C430" s="13"/>
      <c r="D430" s="186" t="s">
        <v>163</v>
      </c>
      <c r="E430" s="187" t="s">
        <v>1</v>
      </c>
      <c r="F430" s="188" t="s">
        <v>104</v>
      </c>
      <c r="G430" s="13"/>
      <c r="H430" s="189">
        <v>17.379000000000001</v>
      </c>
      <c r="I430" s="190"/>
      <c r="J430" s="13"/>
      <c r="K430" s="13"/>
      <c r="L430" s="185"/>
      <c r="M430" s="191"/>
      <c r="N430" s="192"/>
      <c r="O430" s="192"/>
      <c r="P430" s="192"/>
      <c r="Q430" s="192"/>
      <c r="R430" s="192"/>
      <c r="S430" s="192"/>
      <c r="T430" s="19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163</v>
      </c>
      <c r="AU430" s="187" t="s">
        <v>86</v>
      </c>
      <c r="AV430" s="13" t="s">
        <v>86</v>
      </c>
      <c r="AW430" s="13" t="s">
        <v>33</v>
      </c>
      <c r="AX430" s="13" t="s">
        <v>8</v>
      </c>
      <c r="AY430" s="187" t="s">
        <v>153</v>
      </c>
    </row>
    <row r="431" s="2" customFormat="1" ht="24.15" customHeight="1">
      <c r="A431" s="37"/>
      <c r="B431" s="171"/>
      <c r="C431" s="172" t="s">
        <v>752</v>
      </c>
      <c r="D431" s="172" t="s">
        <v>156</v>
      </c>
      <c r="E431" s="173" t="s">
        <v>700</v>
      </c>
      <c r="F431" s="174" t="s">
        <v>701</v>
      </c>
      <c r="G431" s="175" t="s">
        <v>159</v>
      </c>
      <c r="H431" s="176">
        <v>17.379000000000001</v>
      </c>
      <c r="I431" s="177"/>
      <c r="J431" s="178">
        <f>ROUND(I431*H431,0)</f>
        <v>0</v>
      </c>
      <c r="K431" s="174" t="s">
        <v>160</v>
      </c>
      <c r="L431" s="38"/>
      <c r="M431" s="179" t="s">
        <v>1</v>
      </c>
      <c r="N431" s="180" t="s">
        <v>42</v>
      </c>
      <c r="O431" s="76"/>
      <c r="P431" s="181">
        <f>O431*H431</f>
        <v>0</v>
      </c>
      <c r="Q431" s="181">
        <v>0.0050974000000000002</v>
      </c>
      <c r="R431" s="181">
        <f>Q431*H431</f>
        <v>0.088587714600000006</v>
      </c>
      <c r="S431" s="181">
        <v>0</v>
      </c>
      <c r="T431" s="18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3" t="s">
        <v>201</v>
      </c>
      <c r="AT431" s="183" t="s">
        <v>156</v>
      </c>
      <c r="AU431" s="183" t="s">
        <v>86</v>
      </c>
      <c r="AY431" s="18" t="s">
        <v>153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8" t="s">
        <v>8</v>
      </c>
      <c r="BK431" s="184">
        <f>ROUND(I431*H431,0)</f>
        <v>0</v>
      </c>
      <c r="BL431" s="18" t="s">
        <v>201</v>
      </c>
      <c r="BM431" s="183" t="s">
        <v>702</v>
      </c>
    </row>
    <row r="432" s="13" customFormat="1">
      <c r="A432" s="13"/>
      <c r="B432" s="185"/>
      <c r="C432" s="13"/>
      <c r="D432" s="186" t="s">
        <v>163</v>
      </c>
      <c r="E432" s="187" t="s">
        <v>1</v>
      </c>
      <c r="F432" s="188" t="s">
        <v>104</v>
      </c>
      <c r="G432" s="13"/>
      <c r="H432" s="189">
        <v>17.379000000000001</v>
      </c>
      <c r="I432" s="190"/>
      <c r="J432" s="13"/>
      <c r="K432" s="13"/>
      <c r="L432" s="185"/>
      <c r="M432" s="191"/>
      <c r="N432" s="192"/>
      <c r="O432" s="192"/>
      <c r="P432" s="192"/>
      <c r="Q432" s="192"/>
      <c r="R432" s="192"/>
      <c r="S432" s="192"/>
      <c r="T432" s="19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7" t="s">
        <v>163</v>
      </c>
      <c r="AU432" s="187" t="s">
        <v>86</v>
      </c>
      <c r="AV432" s="13" t="s">
        <v>86</v>
      </c>
      <c r="AW432" s="13" t="s">
        <v>33</v>
      </c>
      <c r="AX432" s="13" t="s">
        <v>8</v>
      </c>
      <c r="AY432" s="187" t="s">
        <v>153</v>
      </c>
    </row>
    <row r="433" s="2" customFormat="1" ht="21.75" customHeight="1">
      <c r="A433" s="37"/>
      <c r="B433" s="171"/>
      <c r="C433" s="172" t="s">
        <v>560</v>
      </c>
      <c r="D433" s="172" t="s">
        <v>156</v>
      </c>
      <c r="E433" s="173" t="s">
        <v>704</v>
      </c>
      <c r="F433" s="174" t="s">
        <v>705</v>
      </c>
      <c r="G433" s="175" t="s">
        <v>387</v>
      </c>
      <c r="H433" s="176">
        <v>17.379000000000001</v>
      </c>
      <c r="I433" s="177"/>
      <c r="J433" s="178">
        <f>ROUND(I433*H433,0)</f>
        <v>0</v>
      </c>
      <c r="K433" s="174" t="s">
        <v>160</v>
      </c>
      <c r="L433" s="38"/>
      <c r="M433" s="179" t="s">
        <v>1</v>
      </c>
      <c r="N433" s="180" t="s">
        <v>42</v>
      </c>
      <c r="O433" s="76"/>
      <c r="P433" s="181">
        <f>O433*H433</f>
        <v>0</v>
      </c>
      <c r="Q433" s="181">
        <v>0.00039149999999999998</v>
      </c>
      <c r="R433" s="181">
        <f>Q433*H433</f>
        <v>0.0068038784999999999</v>
      </c>
      <c r="S433" s="181">
        <v>0</v>
      </c>
      <c r="T433" s="182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3" t="s">
        <v>201</v>
      </c>
      <c r="AT433" s="183" t="s">
        <v>156</v>
      </c>
      <c r="AU433" s="183" t="s">
        <v>86</v>
      </c>
      <c r="AY433" s="18" t="s">
        <v>153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8" t="s">
        <v>8</v>
      </c>
      <c r="BK433" s="184">
        <f>ROUND(I433*H433,0)</f>
        <v>0</v>
      </c>
      <c r="BL433" s="18" t="s">
        <v>201</v>
      </c>
      <c r="BM433" s="183" t="s">
        <v>706</v>
      </c>
    </row>
    <row r="434" s="13" customFormat="1">
      <c r="A434" s="13"/>
      <c r="B434" s="185"/>
      <c r="C434" s="13"/>
      <c r="D434" s="186" t="s">
        <v>163</v>
      </c>
      <c r="E434" s="187" t="s">
        <v>1</v>
      </c>
      <c r="F434" s="188" t="s">
        <v>104</v>
      </c>
      <c r="G434" s="13"/>
      <c r="H434" s="189">
        <v>17.379000000000001</v>
      </c>
      <c r="I434" s="190"/>
      <c r="J434" s="13"/>
      <c r="K434" s="13"/>
      <c r="L434" s="185"/>
      <c r="M434" s="191"/>
      <c r="N434" s="192"/>
      <c r="O434" s="192"/>
      <c r="P434" s="192"/>
      <c r="Q434" s="192"/>
      <c r="R434" s="192"/>
      <c r="S434" s="192"/>
      <c r="T434" s="19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7" t="s">
        <v>163</v>
      </c>
      <c r="AU434" s="187" t="s">
        <v>86</v>
      </c>
      <c r="AV434" s="13" t="s">
        <v>86</v>
      </c>
      <c r="AW434" s="13" t="s">
        <v>33</v>
      </c>
      <c r="AX434" s="13" t="s">
        <v>8</v>
      </c>
      <c r="AY434" s="187" t="s">
        <v>153</v>
      </c>
    </row>
    <row r="435" s="2" customFormat="1" ht="16.5" customHeight="1">
      <c r="A435" s="37"/>
      <c r="B435" s="171"/>
      <c r="C435" s="172" t="s">
        <v>763</v>
      </c>
      <c r="D435" s="172" t="s">
        <v>156</v>
      </c>
      <c r="E435" s="173" t="s">
        <v>707</v>
      </c>
      <c r="F435" s="174" t="s">
        <v>708</v>
      </c>
      <c r="G435" s="175" t="s">
        <v>387</v>
      </c>
      <c r="H435" s="176">
        <v>37.101999999999997</v>
      </c>
      <c r="I435" s="177"/>
      <c r="J435" s="178">
        <f>ROUND(I435*H435,0)</f>
        <v>0</v>
      </c>
      <c r="K435" s="174" t="s">
        <v>160</v>
      </c>
      <c r="L435" s="38"/>
      <c r="M435" s="179" t="s">
        <v>1</v>
      </c>
      <c r="N435" s="180" t="s">
        <v>42</v>
      </c>
      <c r="O435" s="76"/>
      <c r="P435" s="181">
        <f>O435*H435</f>
        <v>0</v>
      </c>
      <c r="Q435" s="181">
        <v>0.00032200000000000002</v>
      </c>
      <c r="R435" s="181">
        <f>Q435*H435</f>
        <v>0.011946844</v>
      </c>
      <c r="S435" s="181">
        <v>0</v>
      </c>
      <c r="T435" s="182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3" t="s">
        <v>201</v>
      </c>
      <c r="AT435" s="183" t="s">
        <v>156</v>
      </c>
      <c r="AU435" s="183" t="s">
        <v>86</v>
      </c>
      <c r="AY435" s="18" t="s">
        <v>153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8" t="s">
        <v>8</v>
      </c>
      <c r="BK435" s="184">
        <f>ROUND(I435*H435,0)</f>
        <v>0</v>
      </c>
      <c r="BL435" s="18" t="s">
        <v>201</v>
      </c>
      <c r="BM435" s="183" t="s">
        <v>709</v>
      </c>
    </row>
    <row r="436" s="13" customFormat="1">
      <c r="A436" s="13"/>
      <c r="B436" s="185"/>
      <c r="C436" s="13"/>
      <c r="D436" s="186" t="s">
        <v>163</v>
      </c>
      <c r="E436" s="187" t="s">
        <v>1</v>
      </c>
      <c r="F436" s="188" t="s">
        <v>107</v>
      </c>
      <c r="G436" s="13"/>
      <c r="H436" s="189">
        <v>37.101999999999997</v>
      </c>
      <c r="I436" s="190"/>
      <c r="J436" s="13"/>
      <c r="K436" s="13"/>
      <c r="L436" s="185"/>
      <c r="M436" s="191"/>
      <c r="N436" s="192"/>
      <c r="O436" s="192"/>
      <c r="P436" s="192"/>
      <c r="Q436" s="192"/>
      <c r="R436" s="192"/>
      <c r="S436" s="192"/>
      <c r="T436" s="19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7" t="s">
        <v>163</v>
      </c>
      <c r="AU436" s="187" t="s">
        <v>86</v>
      </c>
      <c r="AV436" s="13" t="s">
        <v>86</v>
      </c>
      <c r="AW436" s="13" t="s">
        <v>33</v>
      </c>
      <c r="AX436" s="13" t="s">
        <v>8</v>
      </c>
      <c r="AY436" s="187" t="s">
        <v>153</v>
      </c>
    </row>
    <row r="437" s="2" customFormat="1" ht="24.15" customHeight="1">
      <c r="A437" s="37"/>
      <c r="B437" s="171"/>
      <c r="C437" s="172" t="s">
        <v>564</v>
      </c>
      <c r="D437" s="172" t="s">
        <v>156</v>
      </c>
      <c r="E437" s="173" t="s">
        <v>711</v>
      </c>
      <c r="F437" s="174" t="s">
        <v>712</v>
      </c>
      <c r="G437" s="175" t="s">
        <v>206</v>
      </c>
      <c r="H437" s="176">
        <v>0.76200000000000001</v>
      </c>
      <c r="I437" s="177"/>
      <c r="J437" s="178">
        <f>ROUND(I437*H437,0)</f>
        <v>0</v>
      </c>
      <c r="K437" s="174" t="s">
        <v>160</v>
      </c>
      <c r="L437" s="38"/>
      <c r="M437" s="179" t="s">
        <v>1</v>
      </c>
      <c r="N437" s="180" t="s">
        <v>42</v>
      </c>
      <c r="O437" s="76"/>
      <c r="P437" s="181">
        <f>O437*H437</f>
        <v>0</v>
      </c>
      <c r="Q437" s="181">
        <v>0</v>
      </c>
      <c r="R437" s="181">
        <f>Q437*H437</f>
        <v>0</v>
      </c>
      <c r="S437" s="181">
        <v>0</v>
      </c>
      <c r="T437" s="182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3" t="s">
        <v>201</v>
      </c>
      <c r="AT437" s="183" t="s">
        <v>156</v>
      </c>
      <c r="AU437" s="183" t="s">
        <v>86</v>
      </c>
      <c r="AY437" s="18" t="s">
        <v>153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8" t="s">
        <v>8</v>
      </c>
      <c r="BK437" s="184">
        <f>ROUND(I437*H437,0)</f>
        <v>0</v>
      </c>
      <c r="BL437" s="18" t="s">
        <v>201</v>
      </c>
      <c r="BM437" s="183" t="s">
        <v>713</v>
      </c>
    </row>
    <row r="438" s="2" customFormat="1" ht="24.15" customHeight="1">
      <c r="A438" s="37"/>
      <c r="B438" s="171"/>
      <c r="C438" s="172" t="s">
        <v>770</v>
      </c>
      <c r="D438" s="172" t="s">
        <v>156</v>
      </c>
      <c r="E438" s="173" t="s">
        <v>714</v>
      </c>
      <c r="F438" s="174" t="s">
        <v>715</v>
      </c>
      <c r="G438" s="175" t="s">
        <v>206</v>
      </c>
      <c r="H438" s="176">
        <v>0.76200000000000001</v>
      </c>
      <c r="I438" s="177"/>
      <c r="J438" s="178">
        <f>ROUND(I438*H438,0)</f>
        <v>0</v>
      </c>
      <c r="K438" s="174" t="s">
        <v>160</v>
      </c>
      <c r="L438" s="38"/>
      <c r="M438" s="179" t="s">
        <v>1</v>
      </c>
      <c r="N438" s="180" t="s">
        <v>42</v>
      </c>
      <c r="O438" s="76"/>
      <c r="P438" s="181">
        <f>O438*H438</f>
        <v>0</v>
      </c>
      <c r="Q438" s="181">
        <v>0</v>
      </c>
      <c r="R438" s="181">
        <f>Q438*H438</f>
        <v>0</v>
      </c>
      <c r="S438" s="181">
        <v>0</v>
      </c>
      <c r="T438" s="182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3" t="s">
        <v>201</v>
      </c>
      <c r="AT438" s="183" t="s">
        <v>156</v>
      </c>
      <c r="AU438" s="183" t="s">
        <v>86</v>
      </c>
      <c r="AY438" s="18" t="s">
        <v>153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8" t="s">
        <v>8</v>
      </c>
      <c r="BK438" s="184">
        <f>ROUND(I438*H438,0)</f>
        <v>0</v>
      </c>
      <c r="BL438" s="18" t="s">
        <v>201</v>
      </c>
      <c r="BM438" s="183" t="s">
        <v>716</v>
      </c>
    </row>
    <row r="439" s="12" customFormat="1" ht="22.8" customHeight="1">
      <c r="A439" s="12"/>
      <c r="B439" s="158"/>
      <c r="C439" s="12"/>
      <c r="D439" s="159" t="s">
        <v>76</v>
      </c>
      <c r="E439" s="169" t="s">
        <v>717</v>
      </c>
      <c r="F439" s="169" t="s">
        <v>718</v>
      </c>
      <c r="G439" s="12"/>
      <c r="H439" s="12"/>
      <c r="I439" s="161"/>
      <c r="J439" s="170">
        <f>BK439</f>
        <v>0</v>
      </c>
      <c r="K439" s="12"/>
      <c r="L439" s="158"/>
      <c r="M439" s="163"/>
      <c r="N439" s="164"/>
      <c r="O439" s="164"/>
      <c r="P439" s="165">
        <f>SUM(P440:P481)</f>
        <v>0</v>
      </c>
      <c r="Q439" s="164"/>
      <c r="R439" s="165">
        <f>SUM(R440:R481)</f>
        <v>3.4938350000000002</v>
      </c>
      <c r="S439" s="164"/>
      <c r="T439" s="166">
        <f>SUM(T440:T481)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159" t="s">
        <v>86</v>
      </c>
      <c r="AT439" s="167" t="s">
        <v>76</v>
      </c>
      <c r="AU439" s="167" t="s">
        <v>8</v>
      </c>
      <c r="AY439" s="159" t="s">
        <v>153</v>
      </c>
      <c r="BK439" s="168">
        <f>SUM(BK440:BK481)</f>
        <v>0</v>
      </c>
    </row>
    <row r="440" s="2" customFormat="1" ht="16.5" customHeight="1">
      <c r="A440" s="37"/>
      <c r="B440" s="171"/>
      <c r="C440" s="172" t="s">
        <v>570</v>
      </c>
      <c r="D440" s="172" t="s">
        <v>156</v>
      </c>
      <c r="E440" s="173" t="s">
        <v>720</v>
      </c>
      <c r="F440" s="174" t="s">
        <v>721</v>
      </c>
      <c r="G440" s="175" t="s">
        <v>159</v>
      </c>
      <c r="H440" s="176">
        <v>86.109999999999999</v>
      </c>
      <c r="I440" s="177"/>
      <c r="J440" s="178">
        <f>ROUND(I440*H440,0)</f>
        <v>0</v>
      </c>
      <c r="K440" s="174" t="s">
        <v>160</v>
      </c>
      <c r="L440" s="38"/>
      <c r="M440" s="179" t="s">
        <v>1</v>
      </c>
      <c r="N440" s="180" t="s">
        <v>42</v>
      </c>
      <c r="O440" s="76"/>
      <c r="P440" s="181">
        <f>O440*H440</f>
        <v>0</v>
      </c>
      <c r="Q440" s="181">
        <v>0</v>
      </c>
      <c r="R440" s="181">
        <f>Q440*H440</f>
        <v>0</v>
      </c>
      <c r="S440" s="181">
        <v>0</v>
      </c>
      <c r="T440" s="182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3" t="s">
        <v>201</v>
      </c>
      <c r="AT440" s="183" t="s">
        <v>156</v>
      </c>
      <c r="AU440" s="183" t="s">
        <v>86</v>
      </c>
      <c r="AY440" s="18" t="s">
        <v>153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8" t="s">
        <v>8</v>
      </c>
      <c r="BK440" s="184">
        <f>ROUND(I440*H440,0)</f>
        <v>0</v>
      </c>
      <c r="BL440" s="18" t="s">
        <v>201</v>
      </c>
      <c r="BM440" s="183" t="s">
        <v>722</v>
      </c>
    </row>
    <row r="441" s="13" customFormat="1">
      <c r="A441" s="13"/>
      <c r="B441" s="185"/>
      <c r="C441" s="13"/>
      <c r="D441" s="186" t="s">
        <v>163</v>
      </c>
      <c r="E441" s="187" t="s">
        <v>1</v>
      </c>
      <c r="F441" s="188" t="s">
        <v>197</v>
      </c>
      <c r="G441" s="13"/>
      <c r="H441" s="189">
        <v>86.109999999999999</v>
      </c>
      <c r="I441" s="190"/>
      <c r="J441" s="13"/>
      <c r="K441" s="13"/>
      <c r="L441" s="185"/>
      <c r="M441" s="191"/>
      <c r="N441" s="192"/>
      <c r="O441" s="192"/>
      <c r="P441" s="192"/>
      <c r="Q441" s="192"/>
      <c r="R441" s="192"/>
      <c r="S441" s="192"/>
      <c r="T441" s="19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7" t="s">
        <v>163</v>
      </c>
      <c r="AU441" s="187" t="s">
        <v>86</v>
      </c>
      <c r="AV441" s="13" t="s">
        <v>86</v>
      </c>
      <c r="AW441" s="13" t="s">
        <v>33</v>
      </c>
      <c r="AX441" s="13" t="s">
        <v>8</v>
      </c>
      <c r="AY441" s="187" t="s">
        <v>153</v>
      </c>
    </row>
    <row r="442" s="2" customFormat="1" ht="16.5" customHeight="1">
      <c r="A442" s="37"/>
      <c r="B442" s="171"/>
      <c r="C442" s="172" t="s">
        <v>779</v>
      </c>
      <c r="D442" s="172" t="s">
        <v>156</v>
      </c>
      <c r="E442" s="173" t="s">
        <v>724</v>
      </c>
      <c r="F442" s="174" t="s">
        <v>725</v>
      </c>
      <c r="G442" s="175" t="s">
        <v>159</v>
      </c>
      <c r="H442" s="176">
        <v>86.109999999999999</v>
      </c>
      <c r="I442" s="177"/>
      <c r="J442" s="178">
        <f>ROUND(I442*H442,0)</f>
        <v>0</v>
      </c>
      <c r="K442" s="174" t="s">
        <v>160</v>
      </c>
      <c r="L442" s="38"/>
      <c r="M442" s="179" t="s">
        <v>1</v>
      </c>
      <c r="N442" s="180" t="s">
        <v>42</v>
      </c>
      <c r="O442" s="76"/>
      <c r="P442" s="181">
        <f>O442*H442</f>
        <v>0</v>
      </c>
      <c r="Q442" s="181">
        <v>0.00029999999999999997</v>
      </c>
      <c r="R442" s="181">
        <f>Q442*H442</f>
        <v>0.025832999999999998</v>
      </c>
      <c r="S442" s="181">
        <v>0</v>
      </c>
      <c r="T442" s="182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3" t="s">
        <v>201</v>
      </c>
      <c r="AT442" s="183" t="s">
        <v>156</v>
      </c>
      <c r="AU442" s="183" t="s">
        <v>86</v>
      </c>
      <c r="AY442" s="18" t="s">
        <v>153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8" t="s">
        <v>8</v>
      </c>
      <c r="BK442" s="184">
        <f>ROUND(I442*H442,0)</f>
        <v>0</v>
      </c>
      <c r="BL442" s="18" t="s">
        <v>201</v>
      </c>
      <c r="BM442" s="183" t="s">
        <v>726</v>
      </c>
    </row>
    <row r="443" s="13" customFormat="1">
      <c r="A443" s="13"/>
      <c r="B443" s="185"/>
      <c r="C443" s="13"/>
      <c r="D443" s="186" t="s">
        <v>163</v>
      </c>
      <c r="E443" s="187" t="s">
        <v>1</v>
      </c>
      <c r="F443" s="188" t="s">
        <v>197</v>
      </c>
      <c r="G443" s="13"/>
      <c r="H443" s="189">
        <v>86.109999999999999</v>
      </c>
      <c r="I443" s="190"/>
      <c r="J443" s="13"/>
      <c r="K443" s="13"/>
      <c r="L443" s="185"/>
      <c r="M443" s="191"/>
      <c r="N443" s="192"/>
      <c r="O443" s="192"/>
      <c r="P443" s="192"/>
      <c r="Q443" s="192"/>
      <c r="R443" s="192"/>
      <c r="S443" s="192"/>
      <c r="T443" s="19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7" t="s">
        <v>163</v>
      </c>
      <c r="AU443" s="187" t="s">
        <v>86</v>
      </c>
      <c r="AV443" s="13" t="s">
        <v>86</v>
      </c>
      <c r="AW443" s="13" t="s">
        <v>33</v>
      </c>
      <c r="AX443" s="13" t="s">
        <v>8</v>
      </c>
      <c r="AY443" s="187" t="s">
        <v>153</v>
      </c>
    </row>
    <row r="444" s="2" customFormat="1" ht="24.15" customHeight="1">
      <c r="A444" s="37"/>
      <c r="B444" s="171"/>
      <c r="C444" s="172" t="s">
        <v>576</v>
      </c>
      <c r="D444" s="172" t="s">
        <v>156</v>
      </c>
      <c r="E444" s="173" t="s">
        <v>728</v>
      </c>
      <c r="F444" s="174" t="s">
        <v>729</v>
      </c>
      <c r="G444" s="175" t="s">
        <v>159</v>
      </c>
      <c r="H444" s="176">
        <v>6.4000000000000004</v>
      </c>
      <c r="I444" s="177"/>
      <c r="J444" s="178">
        <f>ROUND(I444*H444,0)</f>
        <v>0</v>
      </c>
      <c r="K444" s="174" t="s">
        <v>160</v>
      </c>
      <c r="L444" s="38"/>
      <c r="M444" s="179" t="s">
        <v>1</v>
      </c>
      <c r="N444" s="180" t="s">
        <v>42</v>
      </c>
      <c r="O444" s="76"/>
      <c r="P444" s="181">
        <f>O444*H444</f>
        <v>0</v>
      </c>
      <c r="Q444" s="181">
        <v>0.0015</v>
      </c>
      <c r="R444" s="181">
        <f>Q444*H444</f>
        <v>0.0096000000000000009</v>
      </c>
      <c r="S444" s="181">
        <v>0</v>
      </c>
      <c r="T444" s="182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3" t="s">
        <v>201</v>
      </c>
      <c r="AT444" s="183" t="s">
        <v>156</v>
      </c>
      <c r="AU444" s="183" t="s">
        <v>86</v>
      </c>
      <c r="AY444" s="18" t="s">
        <v>153</v>
      </c>
      <c r="BE444" s="184">
        <f>IF(N444="základní",J444,0)</f>
        <v>0</v>
      </c>
      <c r="BF444" s="184">
        <f>IF(N444="snížená",J444,0)</f>
        <v>0</v>
      </c>
      <c r="BG444" s="184">
        <f>IF(N444="zákl. přenesená",J444,0)</f>
        <v>0</v>
      </c>
      <c r="BH444" s="184">
        <f>IF(N444="sníž. přenesená",J444,0)</f>
        <v>0</v>
      </c>
      <c r="BI444" s="184">
        <f>IF(N444="nulová",J444,0)</f>
        <v>0</v>
      </c>
      <c r="BJ444" s="18" t="s">
        <v>8</v>
      </c>
      <c r="BK444" s="184">
        <f>ROUND(I444*H444,0)</f>
        <v>0</v>
      </c>
      <c r="BL444" s="18" t="s">
        <v>201</v>
      </c>
      <c r="BM444" s="183" t="s">
        <v>730</v>
      </c>
    </row>
    <row r="445" s="13" customFormat="1">
      <c r="A445" s="13"/>
      <c r="B445" s="185"/>
      <c r="C445" s="13"/>
      <c r="D445" s="186" t="s">
        <v>163</v>
      </c>
      <c r="E445" s="187" t="s">
        <v>1</v>
      </c>
      <c r="F445" s="188" t="s">
        <v>947</v>
      </c>
      <c r="G445" s="13"/>
      <c r="H445" s="189">
        <v>1.2849999999999999</v>
      </c>
      <c r="I445" s="190"/>
      <c r="J445" s="13"/>
      <c r="K445" s="13"/>
      <c r="L445" s="185"/>
      <c r="M445" s="191"/>
      <c r="N445" s="192"/>
      <c r="O445" s="192"/>
      <c r="P445" s="192"/>
      <c r="Q445" s="192"/>
      <c r="R445" s="192"/>
      <c r="S445" s="192"/>
      <c r="T445" s="19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7" t="s">
        <v>163</v>
      </c>
      <c r="AU445" s="187" t="s">
        <v>86</v>
      </c>
      <c r="AV445" s="13" t="s">
        <v>86</v>
      </c>
      <c r="AW445" s="13" t="s">
        <v>33</v>
      </c>
      <c r="AX445" s="13" t="s">
        <v>77</v>
      </c>
      <c r="AY445" s="187" t="s">
        <v>153</v>
      </c>
    </row>
    <row r="446" s="13" customFormat="1">
      <c r="A446" s="13"/>
      <c r="B446" s="185"/>
      <c r="C446" s="13"/>
      <c r="D446" s="186" t="s">
        <v>163</v>
      </c>
      <c r="E446" s="187" t="s">
        <v>1</v>
      </c>
      <c r="F446" s="188" t="s">
        <v>948</v>
      </c>
      <c r="G446" s="13"/>
      <c r="H446" s="189">
        <v>0.93700000000000006</v>
      </c>
      <c r="I446" s="190"/>
      <c r="J446" s="13"/>
      <c r="K446" s="13"/>
      <c r="L446" s="185"/>
      <c r="M446" s="191"/>
      <c r="N446" s="192"/>
      <c r="O446" s="192"/>
      <c r="P446" s="192"/>
      <c r="Q446" s="192"/>
      <c r="R446" s="192"/>
      <c r="S446" s="192"/>
      <c r="T446" s="19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163</v>
      </c>
      <c r="AU446" s="187" t="s">
        <v>86</v>
      </c>
      <c r="AV446" s="13" t="s">
        <v>86</v>
      </c>
      <c r="AW446" s="13" t="s">
        <v>33</v>
      </c>
      <c r="AX446" s="13" t="s">
        <v>77</v>
      </c>
      <c r="AY446" s="187" t="s">
        <v>153</v>
      </c>
    </row>
    <row r="447" s="13" customFormat="1">
      <c r="A447" s="13"/>
      <c r="B447" s="185"/>
      <c r="C447" s="13"/>
      <c r="D447" s="186" t="s">
        <v>163</v>
      </c>
      <c r="E447" s="187" t="s">
        <v>1</v>
      </c>
      <c r="F447" s="188" t="s">
        <v>949</v>
      </c>
      <c r="G447" s="13"/>
      <c r="H447" s="189">
        <v>1.6479999999999999</v>
      </c>
      <c r="I447" s="190"/>
      <c r="J447" s="13"/>
      <c r="K447" s="13"/>
      <c r="L447" s="185"/>
      <c r="M447" s="191"/>
      <c r="N447" s="192"/>
      <c r="O447" s="192"/>
      <c r="P447" s="192"/>
      <c r="Q447" s="192"/>
      <c r="R447" s="192"/>
      <c r="S447" s="192"/>
      <c r="T447" s="19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7" t="s">
        <v>163</v>
      </c>
      <c r="AU447" s="187" t="s">
        <v>86</v>
      </c>
      <c r="AV447" s="13" t="s">
        <v>86</v>
      </c>
      <c r="AW447" s="13" t="s">
        <v>33</v>
      </c>
      <c r="AX447" s="13" t="s">
        <v>77</v>
      </c>
      <c r="AY447" s="187" t="s">
        <v>153</v>
      </c>
    </row>
    <row r="448" s="13" customFormat="1">
      <c r="A448" s="13"/>
      <c r="B448" s="185"/>
      <c r="C448" s="13"/>
      <c r="D448" s="186" t="s">
        <v>163</v>
      </c>
      <c r="E448" s="187" t="s">
        <v>1</v>
      </c>
      <c r="F448" s="188" t="s">
        <v>950</v>
      </c>
      <c r="G448" s="13"/>
      <c r="H448" s="189">
        <v>0.91200000000000003</v>
      </c>
      <c r="I448" s="190"/>
      <c r="J448" s="13"/>
      <c r="K448" s="13"/>
      <c r="L448" s="185"/>
      <c r="M448" s="191"/>
      <c r="N448" s="192"/>
      <c r="O448" s="192"/>
      <c r="P448" s="192"/>
      <c r="Q448" s="192"/>
      <c r="R448" s="192"/>
      <c r="S448" s="192"/>
      <c r="T448" s="19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7" t="s">
        <v>163</v>
      </c>
      <c r="AU448" s="187" t="s">
        <v>86</v>
      </c>
      <c r="AV448" s="13" t="s">
        <v>86</v>
      </c>
      <c r="AW448" s="13" t="s">
        <v>33</v>
      </c>
      <c r="AX448" s="13" t="s">
        <v>77</v>
      </c>
      <c r="AY448" s="187" t="s">
        <v>153</v>
      </c>
    </row>
    <row r="449" s="13" customFormat="1">
      <c r="A449" s="13"/>
      <c r="B449" s="185"/>
      <c r="C449" s="13"/>
      <c r="D449" s="186" t="s">
        <v>163</v>
      </c>
      <c r="E449" s="187" t="s">
        <v>1</v>
      </c>
      <c r="F449" s="188" t="s">
        <v>951</v>
      </c>
      <c r="G449" s="13"/>
      <c r="H449" s="189">
        <v>1.6180000000000001</v>
      </c>
      <c r="I449" s="190"/>
      <c r="J449" s="13"/>
      <c r="K449" s="13"/>
      <c r="L449" s="185"/>
      <c r="M449" s="191"/>
      <c r="N449" s="192"/>
      <c r="O449" s="192"/>
      <c r="P449" s="192"/>
      <c r="Q449" s="192"/>
      <c r="R449" s="192"/>
      <c r="S449" s="192"/>
      <c r="T449" s="19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7" t="s">
        <v>163</v>
      </c>
      <c r="AU449" s="187" t="s">
        <v>86</v>
      </c>
      <c r="AV449" s="13" t="s">
        <v>86</v>
      </c>
      <c r="AW449" s="13" t="s">
        <v>33</v>
      </c>
      <c r="AX449" s="13" t="s">
        <v>77</v>
      </c>
      <c r="AY449" s="187" t="s">
        <v>153</v>
      </c>
    </row>
    <row r="450" s="14" customFormat="1">
      <c r="A450" s="14"/>
      <c r="B450" s="194"/>
      <c r="C450" s="14"/>
      <c r="D450" s="186" t="s">
        <v>163</v>
      </c>
      <c r="E450" s="195" t="s">
        <v>1</v>
      </c>
      <c r="F450" s="196" t="s">
        <v>189</v>
      </c>
      <c r="G450" s="14"/>
      <c r="H450" s="197">
        <v>6.4000000000000004</v>
      </c>
      <c r="I450" s="198"/>
      <c r="J450" s="14"/>
      <c r="K450" s="14"/>
      <c r="L450" s="194"/>
      <c r="M450" s="199"/>
      <c r="N450" s="200"/>
      <c r="O450" s="200"/>
      <c r="P450" s="200"/>
      <c r="Q450" s="200"/>
      <c r="R450" s="200"/>
      <c r="S450" s="200"/>
      <c r="T450" s="20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5" t="s">
        <v>163</v>
      </c>
      <c r="AU450" s="195" t="s">
        <v>86</v>
      </c>
      <c r="AV450" s="14" t="s">
        <v>154</v>
      </c>
      <c r="AW450" s="14" t="s">
        <v>33</v>
      </c>
      <c r="AX450" s="14" t="s">
        <v>8</v>
      </c>
      <c r="AY450" s="195" t="s">
        <v>153</v>
      </c>
    </row>
    <row r="451" s="2" customFormat="1" ht="16.5" customHeight="1">
      <c r="A451" s="37"/>
      <c r="B451" s="171"/>
      <c r="C451" s="172" t="s">
        <v>786</v>
      </c>
      <c r="D451" s="172" t="s">
        <v>156</v>
      </c>
      <c r="E451" s="173" t="s">
        <v>736</v>
      </c>
      <c r="F451" s="174" t="s">
        <v>737</v>
      </c>
      <c r="G451" s="175" t="s">
        <v>159</v>
      </c>
      <c r="H451" s="176">
        <v>86.109999999999999</v>
      </c>
      <c r="I451" s="177"/>
      <c r="J451" s="178">
        <f>ROUND(I451*H451,0)</f>
        <v>0</v>
      </c>
      <c r="K451" s="174" t="s">
        <v>160</v>
      </c>
      <c r="L451" s="38"/>
      <c r="M451" s="179" t="s">
        <v>1</v>
      </c>
      <c r="N451" s="180" t="s">
        <v>42</v>
      </c>
      <c r="O451" s="76"/>
      <c r="P451" s="181">
        <f>O451*H451</f>
        <v>0</v>
      </c>
      <c r="Q451" s="181">
        <v>0.0044999999999999997</v>
      </c>
      <c r="R451" s="181">
        <f>Q451*H451</f>
        <v>0.38749499999999998</v>
      </c>
      <c r="S451" s="181">
        <v>0</v>
      </c>
      <c r="T451" s="182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3" t="s">
        <v>201</v>
      </c>
      <c r="AT451" s="183" t="s">
        <v>156</v>
      </c>
      <c r="AU451" s="183" t="s">
        <v>86</v>
      </c>
      <c r="AY451" s="18" t="s">
        <v>153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8" t="s">
        <v>8</v>
      </c>
      <c r="BK451" s="184">
        <f>ROUND(I451*H451,0)</f>
        <v>0</v>
      </c>
      <c r="BL451" s="18" t="s">
        <v>201</v>
      </c>
      <c r="BM451" s="183" t="s">
        <v>738</v>
      </c>
    </row>
    <row r="452" s="13" customFormat="1">
      <c r="A452" s="13"/>
      <c r="B452" s="185"/>
      <c r="C452" s="13"/>
      <c r="D452" s="186" t="s">
        <v>163</v>
      </c>
      <c r="E452" s="187" t="s">
        <v>1</v>
      </c>
      <c r="F452" s="188" t="s">
        <v>197</v>
      </c>
      <c r="G452" s="13"/>
      <c r="H452" s="189">
        <v>86.109999999999999</v>
      </c>
      <c r="I452" s="190"/>
      <c r="J452" s="13"/>
      <c r="K452" s="13"/>
      <c r="L452" s="185"/>
      <c r="M452" s="191"/>
      <c r="N452" s="192"/>
      <c r="O452" s="192"/>
      <c r="P452" s="192"/>
      <c r="Q452" s="192"/>
      <c r="R452" s="192"/>
      <c r="S452" s="192"/>
      <c r="T452" s="19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7" t="s">
        <v>163</v>
      </c>
      <c r="AU452" s="187" t="s">
        <v>86</v>
      </c>
      <c r="AV452" s="13" t="s">
        <v>86</v>
      </c>
      <c r="AW452" s="13" t="s">
        <v>33</v>
      </c>
      <c r="AX452" s="13" t="s">
        <v>8</v>
      </c>
      <c r="AY452" s="187" t="s">
        <v>153</v>
      </c>
    </row>
    <row r="453" s="2" customFormat="1" ht="24.15" customHeight="1">
      <c r="A453" s="37"/>
      <c r="B453" s="171"/>
      <c r="C453" s="172" t="s">
        <v>584</v>
      </c>
      <c r="D453" s="172" t="s">
        <v>156</v>
      </c>
      <c r="E453" s="173" t="s">
        <v>740</v>
      </c>
      <c r="F453" s="174" t="s">
        <v>741</v>
      </c>
      <c r="G453" s="175" t="s">
        <v>159</v>
      </c>
      <c r="H453" s="176">
        <v>172.22</v>
      </c>
      <c r="I453" s="177"/>
      <c r="J453" s="178">
        <f>ROUND(I453*H453,0)</f>
        <v>0</v>
      </c>
      <c r="K453" s="174" t="s">
        <v>160</v>
      </c>
      <c r="L453" s="38"/>
      <c r="M453" s="179" t="s">
        <v>1</v>
      </c>
      <c r="N453" s="180" t="s">
        <v>42</v>
      </c>
      <c r="O453" s="76"/>
      <c r="P453" s="181">
        <f>O453*H453</f>
        <v>0</v>
      </c>
      <c r="Q453" s="181">
        <v>0.0014499999999999999</v>
      </c>
      <c r="R453" s="181">
        <f>Q453*H453</f>
        <v>0.24971899999999997</v>
      </c>
      <c r="S453" s="181">
        <v>0</v>
      </c>
      <c r="T453" s="182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3" t="s">
        <v>201</v>
      </c>
      <c r="AT453" s="183" t="s">
        <v>156</v>
      </c>
      <c r="AU453" s="183" t="s">
        <v>86</v>
      </c>
      <c r="AY453" s="18" t="s">
        <v>153</v>
      </c>
      <c r="BE453" s="184">
        <f>IF(N453="základní",J453,0)</f>
        <v>0</v>
      </c>
      <c r="BF453" s="184">
        <f>IF(N453="snížená",J453,0)</f>
        <v>0</v>
      </c>
      <c r="BG453" s="184">
        <f>IF(N453="zákl. přenesená",J453,0)</f>
        <v>0</v>
      </c>
      <c r="BH453" s="184">
        <f>IF(N453="sníž. přenesená",J453,0)</f>
        <v>0</v>
      </c>
      <c r="BI453" s="184">
        <f>IF(N453="nulová",J453,0)</f>
        <v>0</v>
      </c>
      <c r="BJ453" s="18" t="s">
        <v>8</v>
      </c>
      <c r="BK453" s="184">
        <f>ROUND(I453*H453,0)</f>
        <v>0</v>
      </c>
      <c r="BL453" s="18" t="s">
        <v>201</v>
      </c>
      <c r="BM453" s="183" t="s">
        <v>742</v>
      </c>
    </row>
    <row r="454" s="13" customFormat="1">
      <c r="A454" s="13"/>
      <c r="B454" s="185"/>
      <c r="C454" s="13"/>
      <c r="D454" s="186" t="s">
        <v>163</v>
      </c>
      <c r="E454" s="187" t="s">
        <v>1</v>
      </c>
      <c r="F454" s="188" t="s">
        <v>743</v>
      </c>
      <c r="G454" s="13"/>
      <c r="H454" s="189">
        <v>172.22</v>
      </c>
      <c r="I454" s="190"/>
      <c r="J454" s="13"/>
      <c r="K454" s="13"/>
      <c r="L454" s="185"/>
      <c r="M454" s="191"/>
      <c r="N454" s="192"/>
      <c r="O454" s="192"/>
      <c r="P454" s="192"/>
      <c r="Q454" s="192"/>
      <c r="R454" s="192"/>
      <c r="S454" s="192"/>
      <c r="T454" s="19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7" t="s">
        <v>163</v>
      </c>
      <c r="AU454" s="187" t="s">
        <v>86</v>
      </c>
      <c r="AV454" s="13" t="s">
        <v>86</v>
      </c>
      <c r="AW454" s="13" t="s">
        <v>33</v>
      </c>
      <c r="AX454" s="13" t="s">
        <v>8</v>
      </c>
      <c r="AY454" s="187" t="s">
        <v>153</v>
      </c>
    </row>
    <row r="455" s="2" customFormat="1" ht="37.8" customHeight="1">
      <c r="A455" s="37"/>
      <c r="B455" s="171"/>
      <c r="C455" s="172" t="s">
        <v>797</v>
      </c>
      <c r="D455" s="172" t="s">
        <v>156</v>
      </c>
      <c r="E455" s="173" t="s">
        <v>744</v>
      </c>
      <c r="F455" s="174" t="s">
        <v>745</v>
      </c>
      <c r="G455" s="175" t="s">
        <v>159</v>
      </c>
      <c r="H455" s="176">
        <v>68.582999999999998</v>
      </c>
      <c r="I455" s="177"/>
      <c r="J455" s="178">
        <f>ROUND(I455*H455,0)</f>
        <v>0</v>
      </c>
      <c r="K455" s="174" t="s">
        <v>160</v>
      </c>
      <c r="L455" s="38"/>
      <c r="M455" s="179" t="s">
        <v>1</v>
      </c>
      <c r="N455" s="180" t="s">
        <v>42</v>
      </c>
      <c r="O455" s="76"/>
      <c r="P455" s="181">
        <f>O455*H455</f>
        <v>0</v>
      </c>
      <c r="Q455" s="181">
        <v>0.0089999999999999993</v>
      </c>
      <c r="R455" s="181">
        <f>Q455*H455</f>
        <v>0.61724699999999999</v>
      </c>
      <c r="S455" s="181">
        <v>0</v>
      </c>
      <c r="T455" s="182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3" t="s">
        <v>201</v>
      </c>
      <c r="AT455" s="183" t="s">
        <v>156</v>
      </c>
      <c r="AU455" s="183" t="s">
        <v>86</v>
      </c>
      <c r="AY455" s="18" t="s">
        <v>153</v>
      </c>
      <c r="BE455" s="184">
        <f>IF(N455="základní",J455,0)</f>
        <v>0</v>
      </c>
      <c r="BF455" s="184">
        <f>IF(N455="snížená",J455,0)</f>
        <v>0</v>
      </c>
      <c r="BG455" s="184">
        <f>IF(N455="zákl. přenesená",J455,0)</f>
        <v>0</v>
      </c>
      <c r="BH455" s="184">
        <f>IF(N455="sníž. přenesená",J455,0)</f>
        <v>0</v>
      </c>
      <c r="BI455" s="184">
        <f>IF(N455="nulová",J455,0)</f>
        <v>0</v>
      </c>
      <c r="BJ455" s="18" t="s">
        <v>8</v>
      </c>
      <c r="BK455" s="184">
        <f>ROUND(I455*H455,0)</f>
        <v>0</v>
      </c>
      <c r="BL455" s="18" t="s">
        <v>201</v>
      </c>
      <c r="BM455" s="183" t="s">
        <v>746</v>
      </c>
    </row>
    <row r="456" s="13" customFormat="1">
      <c r="A456" s="13"/>
      <c r="B456" s="185"/>
      <c r="C456" s="13"/>
      <c r="D456" s="186" t="s">
        <v>163</v>
      </c>
      <c r="E456" s="187" t="s">
        <v>1</v>
      </c>
      <c r="F456" s="188" t="s">
        <v>952</v>
      </c>
      <c r="G456" s="13"/>
      <c r="H456" s="189">
        <v>12.17</v>
      </c>
      <c r="I456" s="190"/>
      <c r="J456" s="13"/>
      <c r="K456" s="13"/>
      <c r="L456" s="185"/>
      <c r="M456" s="191"/>
      <c r="N456" s="192"/>
      <c r="O456" s="192"/>
      <c r="P456" s="192"/>
      <c r="Q456" s="192"/>
      <c r="R456" s="192"/>
      <c r="S456" s="192"/>
      <c r="T456" s="19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7" t="s">
        <v>163</v>
      </c>
      <c r="AU456" s="187" t="s">
        <v>86</v>
      </c>
      <c r="AV456" s="13" t="s">
        <v>86</v>
      </c>
      <c r="AW456" s="13" t="s">
        <v>33</v>
      </c>
      <c r="AX456" s="13" t="s">
        <v>77</v>
      </c>
      <c r="AY456" s="187" t="s">
        <v>153</v>
      </c>
    </row>
    <row r="457" s="13" customFormat="1">
      <c r="A457" s="13"/>
      <c r="B457" s="185"/>
      <c r="C457" s="13"/>
      <c r="D457" s="186" t="s">
        <v>163</v>
      </c>
      <c r="E457" s="187" t="s">
        <v>1</v>
      </c>
      <c r="F457" s="188" t="s">
        <v>953</v>
      </c>
      <c r="G457" s="13"/>
      <c r="H457" s="189">
        <v>9.9480000000000004</v>
      </c>
      <c r="I457" s="190"/>
      <c r="J457" s="13"/>
      <c r="K457" s="13"/>
      <c r="L457" s="185"/>
      <c r="M457" s="191"/>
      <c r="N457" s="192"/>
      <c r="O457" s="192"/>
      <c r="P457" s="192"/>
      <c r="Q457" s="192"/>
      <c r="R457" s="192"/>
      <c r="S457" s="192"/>
      <c r="T457" s="19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7" t="s">
        <v>163</v>
      </c>
      <c r="AU457" s="187" t="s">
        <v>86</v>
      </c>
      <c r="AV457" s="13" t="s">
        <v>86</v>
      </c>
      <c r="AW457" s="13" t="s">
        <v>33</v>
      </c>
      <c r="AX457" s="13" t="s">
        <v>77</v>
      </c>
      <c r="AY457" s="187" t="s">
        <v>153</v>
      </c>
    </row>
    <row r="458" s="13" customFormat="1">
      <c r="A458" s="13"/>
      <c r="B458" s="185"/>
      <c r="C458" s="13"/>
      <c r="D458" s="186" t="s">
        <v>163</v>
      </c>
      <c r="E458" s="187" t="s">
        <v>1</v>
      </c>
      <c r="F458" s="188" t="s">
        <v>954</v>
      </c>
      <c r="G458" s="13"/>
      <c r="H458" s="189">
        <v>17.007999999999999</v>
      </c>
      <c r="I458" s="190"/>
      <c r="J458" s="13"/>
      <c r="K458" s="13"/>
      <c r="L458" s="185"/>
      <c r="M458" s="191"/>
      <c r="N458" s="192"/>
      <c r="O458" s="192"/>
      <c r="P458" s="192"/>
      <c r="Q458" s="192"/>
      <c r="R458" s="192"/>
      <c r="S458" s="192"/>
      <c r="T458" s="19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7" t="s">
        <v>163</v>
      </c>
      <c r="AU458" s="187" t="s">
        <v>86</v>
      </c>
      <c r="AV458" s="13" t="s">
        <v>86</v>
      </c>
      <c r="AW458" s="13" t="s">
        <v>33</v>
      </c>
      <c r="AX458" s="13" t="s">
        <v>77</v>
      </c>
      <c r="AY458" s="187" t="s">
        <v>153</v>
      </c>
    </row>
    <row r="459" s="13" customFormat="1">
      <c r="A459" s="13"/>
      <c r="B459" s="185"/>
      <c r="C459" s="13"/>
      <c r="D459" s="186" t="s">
        <v>163</v>
      </c>
      <c r="E459" s="187" t="s">
        <v>1</v>
      </c>
      <c r="F459" s="188" t="s">
        <v>955</v>
      </c>
      <c r="G459" s="13"/>
      <c r="H459" s="189">
        <v>12.696</v>
      </c>
      <c r="I459" s="190"/>
      <c r="J459" s="13"/>
      <c r="K459" s="13"/>
      <c r="L459" s="185"/>
      <c r="M459" s="191"/>
      <c r="N459" s="192"/>
      <c r="O459" s="192"/>
      <c r="P459" s="192"/>
      <c r="Q459" s="192"/>
      <c r="R459" s="192"/>
      <c r="S459" s="192"/>
      <c r="T459" s="19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7" t="s">
        <v>163</v>
      </c>
      <c r="AU459" s="187" t="s">
        <v>86</v>
      </c>
      <c r="AV459" s="13" t="s">
        <v>86</v>
      </c>
      <c r="AW459" s="13" t="s">
        <v>33</v>
      </c>
      <c r="AX459" s="13" t="s">
        <v>77</v>
      </c>
      <c r="AY459" s="187" t="s">
        <v>153</v>
      </c>
    </row>
    <row r="460" s="13" customFormat="1">
      <c r="A460" s="13"/>
      <c r="B460" s="185"/>
      <c r="C460" s="13"/>
      <c r="D460" s="186" t="s">
        <v>163</v>
      </c>
      <c r="E460" s="187" t="s">
        <v>1</v>
      </c>
      <c r="F460" s="188" t="s">
        <v>956</v>
      </c>
      <c r="G460" s="13"/>
      <c r="H460" s="189">
        <v>16.760999999999999</v>
      </c>
      <c r="I460" s="190"/>
      <c r="J460" s="13"/>
      <c r="K460" s="13"/>
      <c r="L460" s="185"/>
      <c r="M460" s="191"/>
      <c r="N460" s="192"/>
      <c r="O460" s="192"/>
      <c r="P460" s="192"/>
      <c r="Q460" s="192"/>
      <c r="R460" s="192"/>
      <c r="S460" s="192"/>
      <c r="T460" s="19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7" t="s">
        <v>163</v>
      </c>
      <c r="AU460" s="187" t="s">
        <v>86</v>
      </c>
      <c r="AV460" s="13" t="s">
        <v>86</v>
      </c>
      <c r="AW460" s="13" t="s">
        <v>33</v>
      </c>
      <c r="AX460" s="13" t="s">
        <v>77</v>
      </c>
      <c r="AY460" s="187" t="s">
        <v>153</v>
      </c>
    </row>
    <row r="461" s="14" customFormat="1">
      <c r="A461" s="14"/>
      <c r="B461" s="194"/>
      <c r="C461" s="14"/>
      <c r="D461" s="186" t="s">
        <v>163</v>
      </c>
      <c r="E461" s="195" t="s">
        <v>101</v>
      </c>
      <c r="F461" s="196" t="s">
        <v>189</v>
      </c>
      <c r="G461" s="14"/>
      <c r="H461" s="197">
        <v>68.582999999999998</v>
      </c>
      <c r="I461" s="198"/>
      <c r="J461" s="14"/>
      <c r="K461" s="14"/>
      <c r="L461" s="194"/>
      <c r="M461" s="199"/>
      <c r="N461" s="200"/>
      <c r="O461" s="200"/>
      <c r="P461" s="200"/>
      <c r="Q461" s="200"/>
      <c r="R461" s="200"/>
      <c r="S461" s="200"/>
      <c r="T461" s="20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5" t="s">
        <v>163</v>
      </c>
      <c r="AU461" s="195" t="s">
        <v>86</v>
      </c>
      <c r="AV461" s="14" t="s">
        <v>154</v>
      </c>
      <c r="AW461" s="14" t="s">
        <v>33</v>
      </c>
      <c r="AX461" s="14" t="s">
        <v>8</v>
      </c>
      <c r="AY461" s="195" t="s">
        <v>153</v>
      </c>
    </row>
    <row r="462" s="2" customFormat="1" ht="24.15" customHeight="1">
      <c r="A462" s="37"/>
      <c r="B462" s="171"/>
      <c r="C462" s="202" t="s">
        <v>801</v>
      </c>
      <c r="D462" s="202" t="s">
        <v>257</v>
      </c>
      <c r="E462" s="203" t="s">
        <v>753</v>
      </c>
      <c r="F462" s="204" t="s">
        <v>754</v>
      </c>
      <c r="G462" s="205" t="s">
        <v>159</v>
      </c>
      <c r="H462" s="206">
        <v>78.870000000000005</v>
      </c>
      <c r="I462" s="207"/>
      <c r="J462" s="208">
        <f>ROUND(I462*H462,0)</f>
        <v>0</v>
      </c>
      <c r="K462" s="204" t="s">
        <v>160</v>
      </c>
      <c r="L462" s="209"/>
      <c r="M462" s="210" t="s">
        <v>1</v>
      </c>
      <c r="N462" s="211" t="s">
        <v>42</v>
      </c>
      <c r="O462" s="76"/>
      <c r="P462" s="181">
        <f>O462*H462</f>
        <v>0</v>
      </c>
      <c r="Q462" s="181">
        <v>0.02</v>
      </c>
      <c r="R462" s="181">
        <f>Q462*H462</f>
        <v>1.5774000000000001</v>
      </c>
      <c r="S462" s="181">
        <v>0</v>
      </c>
      <c r="T462" s="182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3" t="s">
        <v>260</v>
      </c>
      <c r="AT462" s="183" t="s">
        <v>257</v>
      </c>
      <c r="AU462" s="183" t="s">
        <v>86</v>
      </c>
      <c r="AY462" s="18" t="s">
        <v>153</v>
      </c>
      <c r="BE462" s="184">
        <f>IF(N462="základní",J462,0)</f>
        <v>0</v>
      </c>
      <c r="BF462" s="184">
        <f>IF(N462="snížená",J462,0)</f>
        <v>0</v>
      </c>
      <c r="BG462" s="184">
        <f>IF(N462="zákl. přenesená",J462,0)</f>
        <v>0</v>
      </c>
      <c r="BH462" s="184">
        <f>IF(N462="sníž. přenesená",J462,0)</f>
        <v>0</v>
      </c>
      <c r="BI462" s="184">
        <f>IF(N462="nulová",J462,0)</f>
        <v>0</v>
      </c>
      <c r="BJ462" s="18" t="s">
        <v>8</v>
      </c>
      <c r="BK462" s="184">
        <f>ROUND(I462*H462,0)</f>
        <v>0</v>
      </c>
      <c r="BL462" s="18" t="s">
        <v>201</v>
      </c>
      <c r="BM462" s="183" t="s">
        <v>755</v>
      </c>
    </row>
    <row r="463" s="13" customFormat="1">
      <c r="A463" s="13"/>
      <c r="B463" s="185"/>
      <c r="C463" s="13"/>
      <c r="D463" s="186" t="s">
        <v>163</v>
      </c>
      <c r="E463" s="187" t="s">
        <v>1</v>
      </c>
      <c r="F463" s="188" t="s">
        <v>756</v>
      </c>
      <c r="G463" s="13"/>
      <c r="H463" s="189">
        <v>78.870000000000005</v>
      </c>
      <c r="I463" s="190"/>
      <c r="J463" s="13"/>
      <c r="K463" s="13"/>
      <c r="L463" s="185"/>
      <c r="M463" s="191"/>
      <c r="N463" s="192"/>
      <c r="O463" s="192"/>
      <c r="P463" s="192"/>
      <c r="Q463" s="192"/>
      <c r="R463" s="192"/>
      <c r="S463" s="192"/>
      <c r="T463" s="19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7" t="s">
        <v>163</v>
      </c>
      <c r="AU463" s="187" t="s">
        <v>86</v>
      </c>
      <c r="AV463" s="13" t="s">
        <v>86</v>
      </c>
      <c r="AW463" s="13" t="s">
        <v>33</v>
      </c>
      <c r="AX463" s="13" t="s">
        <v>8</v>
      </c>
      <c r="AY463" s="187" t="s">
        <v>153</v>
      </c>
    </row>
    <row r="464" s="2" customFormat="1" ht="37.8" customHeight="1">
      <c r="A464" s="37"/>
      <c r="B464" s="171"/>
      <c r="C464" s="172" t="s">
        <v>810</v>
      </c>
      <c r="D464" s="172" t="s">
        <v>156</v>
      </c>
      <c r="E464" s="173" t="s">
        <v>744</v>
      </c>
      <c r="F464" s="174" t="s">
        <v>745</v>
      </c>
      <c r="G464" s="175" t="s">
        <v>159</v>
      </c>
      <c r="H464" s="176">
        <v>17.527000000000001</v>
      </c>
      <c r="I464" s="177"/>
      <c r="J464" s="178">
        <f>ROUND(I464*H464,0)</f>
        <v>0</v>
      </c>
      <c r="K464" s="174" t="s">
        <v>160</v>
      </c>
      <c r="L464" s="38"/>
      <c r="M464" s="179" t="s">
        <v>1</v>
      </c>
      <c r="N464" s="180" t="s">
        <v>42</v>
      </c>
      <c r="O464" s="76"/>
      <c r="P464" s="181">
        <f>O464*H464</f>
        <v>0</v>
      </c>
      <c r="Q464" s="181">
        <v>0.0089999999999999993</v>
      </c>
      <c r="R464" s="181">
        <f>Q464*H464</f>
        <v>0.15774299999999999</v>
      </c>
      <c r="S464" s="181">
        <v>0</v>
      </c>
      <c r="T464" s="18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3" t="s">
        <v>201</v>
      </c>
      <c r="AT464" s="183" t="s">
        <v>156</v>
      </c>
      <c r="AU464" s="183" t="s">
        <v>86</v>
      </c>
      <c r="AY464" s="18" t="s">
        <v>153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8" t="s">
        <v>8</v>
      </c>
      <c r="BK464" s="184">
        <f>ROUND(I464*H464,0)</f>
        <v>0</v>
      </c>
      <c r="BL464" s="18" t="s">
        <v>201</v>
      </c>
      <c r="BM464" s="183" t="s">
        <v>757</v>
      </c>
    </row>
    <row r="465" s="13" customFormat="1">
      <c r="A465" s="13"/>
      <c r="B465" s="185"/>
      <c r="C465" s="13"/>
      <c r="D465" s="186" t="s">
        <v>163</v>
      </c>
      <c r="E465" s="187" t="s">
        <v>1</v>
      </c>
      <c r="F465" s="188" t="s">
        <v>957</v>
      </c>
      <c r="G465" s="13"/>
      <c r="H465" s="189">
        <v>4.9219999999999997</v>
      </c>
      <c r="I465" s="190"/>
      <c r="J465" s="13"/>
      <c r="K465" s="13"/>
      <c r="L465" s="185"/>
      <c r="M465" s="191"/>
      <c r="N465" s="192"/>
      <c r="O465" s="192"/>
      <c r="P465" s="192"/>
      <c r="Q465" s="192"/>
      <c r="R465" s="192"/>
      <c r="S465" s="192"/>
      <c r="T465" s="19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7" t="s">
        <v>163</v>
      </c>
      <c r="AU465" s="187" t="s">
        <v>86</v>
      </c>
      <c r="AV465" s="13" t="s">
        <v>86</v>
      </c>
      <c r="AW465" s="13" t="s">
        <v>33</v>
      </c>
      <c r="AX465" s="13" t="s">
        <v>77</v>
      </c>
      <c r="AY465" s="187" t="s">
        <v>153</v>
      </c>
    </row>
    <row r="466" s="13" customFormat="1">
      <c r="A466" s="13"/>
      <c r="B466" s="185"/>
      <c r="C466" s="13"/>
      <c r="D466" s="186" t="s">
        <v>163</v>
      </c>
      <c r="E466" s="187" t="s">
        <v>1</v>
      </c>
      <c r="F466" s="188" t="s">
        <v>958</v>
      </c>
      <c r="G466" s="13"/>
      <c r="H466" s="189">
        <v>3.0760000000000001</v>
      </c>
      <c r="I466" s="190"/>
      <c r="J466" s="13"/>
      <c r="K466" s="13"/>
      <c r="L466" s="185"/>
      <c r="M466" s="191"/>
      <c r="N466" s="192"/>
      <c r="O466" s="192"/>
      <c r="P466" s="192"/>
      <c r="Q466" s="192"/>
      <c r="R466" s="192"/>
      <c r="S466" s="192"/>
      <c r="T466" s="19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7" t="s">
        <v>163</v>
      </c>
      <c r="AU466" s="187" t="s">
        <v>86</v>
      </c>
      <c r="AV466" s="13" t="s">
        <v>86</v>
      </c>
      <c r="AW466" s="13" t="s">
        <v>33</v>
      </c>
      <c r="AX466" s="13" t="s">
        <v>77</v>
      </c>
      <c r="AY466" s="187" t="s">
        <v>153</v>
      </c>
    </row>
    <row r="467" s="13" customFormat="1">
      <c r="A467" s="13"/>
      <c r="B467" s="185"/>
      <c r="C467" s="13"/>
      <c r="D467" s="186" t="s">
        <v>163</v>
      </c>
      <c r="E467" s="187" t="s">
        <v>1</v>
      </c>
      <c r="F467" s="188" t="s">
        <v>959</v>
      </c>
      <c r="G467" s="13"/>
      <c r="H467" s="189">
        <v>4.8360000000000003</v>
      </c>
      <c r="I467" s="190"/>
      <c r="J467" s="13"/>
      <c r="K467" s="13"/>
      <c r="L467" s="185"/>
      <c r="M467" s="191"/>
      <c r="N467" s="192"/>
      <c r="O467" s="192"/>
      <c r="P467" s="192"/>
      <c r="Q467" s="192"/>
      <c r="R467" s="192"/>
      <c r="S467" s="192"/>
      <c r="T467" s="19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7" t="s">
        <v>163</v>
      </c>
      <c r="AU467" s="187" t="s">
        <v>86</v>
      </c>
      <c r="AV467" s="13" t="s">
        <v>86</v>
      </c>
      <c r="AW467" s="13" t="s">
        <v>33</v>
      </c>
      <c r="AX467" s="13" t="s">
        <v>77</v>
      </c>
      <c r="AY467" s="187" t="s">
        <v>153</v>
      </c>
    </row>
    <row r="468" s="13" customFormat="1">
      <c r="A468" s="13"/>
      <c r="B468" s="185"/>
      <c r="C468" s="13"/>
      <c r="D468" s="186" t="s">
        <v>163</v>
      </c>
      <c r="E468" s="187" t="s">
        <v>1</v>
      </c>
      <c r="F468" s="188" t="s">
        <v>960</v>
      </c>
      <c r="G468" s="13"/>
      <c r="H468" s="189">
        <v>0</v>
      </c>
      <c r="I468" s="190"/>
      <c r="J468" s="13"/>
      <c r="K468" s="13"/>
      <c r="L468" s="185"/>
      <c r="M468" s="191"/>
      <c r="N468" s="192"/>
      <c r="O468" s="192"/>
      <c r="P468" s="192"/>
      <c r="Q468" s="192"/>
      <c r="R468" s="192"/>
      <c r="S468" s="192"/>
      <c r="T468" s="19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7" t="s">
        <v>163</v>
      </c>
      <c r="AU468" s="187" t="s">
        <v>86</v>
      </c>
      <c r="AV468" s="13" t="s">
        <v>86</v>
      </c>
      <c r="AW468" s="13" t="s">
        <v>33</v>
      </c>
      <c r="AX468" s="13" t="s">
        <v>77</v>
      </c>
      <c r="AY468" s="187" t="s">
        <v>153</v>
      </c>
    </row>
    <row r="469" s="13" customFormat="1">
      <c r="A469" s="13"/>
      <c r="B469" s="185"/>
      <c r="C469" s="13"/>
      <c r="D469" s="186" t="s">
        <v>163</v>
      </c>
      <c r="E469" s="187" t="s">
        <v>1</v>
      </c>
      <c r="F469" s="188" t="s">
        <v>961</v>
      </c>
      <c r="G469" s="13"/>
      <c r="H469" s="189">
        <v>4.6929999999999996</v>
      </c>
      <c r="I469" s="190"/>
      <c r="J469" s="13"/>
      <c r="K469" s="13"/>
      <c r="L469" s="185"/>
      <c r="M469" s="191"/>
      <c r="N469" s="192"/>
      <c r="O469" s="192"/>
      <c r="P469" s="192"/>
      <c r="Q469" s="192"/>
      <c r="R469" s="192"/>
      <c r="S469" s="192"/>
      <c r="T469" s="19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7" t="s">
        <v>163</v>
      </c>
      <c r="AU469" s="187" t="s">
        <v>86</v>
      </c>
      <c r="AV469" s="13" t="s">
        <v>86</v>
      </c>
      <c r="AW469" s="13" t="s">
        <v>33</v>
      </c>
      <c r="AX469" s="13" t="s">
        <v>77</v>
      </c>
      <c r="AY469" s="187" t="s">
        <v>153</v>
      </c>
    </row>
    <row r="470" s="14" customFormat="1">
      <c r="A470" s="14"/>
      <c r="B470" s="194"/>
      <c r="C470" s="14"/>
      <c r="D470" s="186" t="s">
        <v>163</v>
      </c>
      <c r="E470" s="195" t="s">
        <v>98</v>
      </c>
      <c r="F470" s="196" t="s">
        <v>189</v>
      </c>
      <c r="G470" s="14"/>
      <c r="H470" s="197">
        <v>17.527000000000001</v>
      </c>
      <c r="I470" s="198"/>
      <c r="J470" s="14"/>
      <c r="K470" s="14"/>
      <c r="L470" s="194"/>
      <c r="M470" s="199"/>
      <c r="N470" s="200"/>
      <c r="O470" s="200"/>
      <c r="P470" s="200"/>
      <c r="Q470" s="200"/>
      <c r="R470" s="200"/>
      <c r="S470" s="200"/>
      <c r="T470" s="20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95" t="s">
        <v>163</v>
      </c>
      <c r="AU470" s="195" t="s">
        <v>86</v>
      </c>
      <c r="AV470" s="14" t="s">
        <v>154</v>
      </c>
      <c r="AW470" s="14" t="s">
        <v>33</v>
      </c>
      <c r="AX470" s="14" t="s">
        <v>8</v>
      </c>
      <c r="AY470" s="195" t="s">
        <v>153</v>
      </c>
    </row>
    <row r="471" s="2" customFormat="1" ht="24.15" customHeight="1">
      <c r="A471" s="37"/>
      <c r="B471" s="171"/>
      <c r="C471" s="202" t="s">
        <v>817</v>
      </c>
      <c r="D471" s="202" t="s">
        <v>257</v>
      </c>
      <c r="E471" s="203" t="s">
        <v>691</v>
      </c>
      <c r="F471" s="204" t="s">
        <v>692</v>
      </c>
      <c r="G471" s="205" t="s">
        <v>159</v>
      </c>
      <c r="H471" s="206">
        <v>20.155999999999999</v>
      </c>
      <c r="I471" s="207"/>
      <c r="J471" s="208">
        <f>ROUND(I471*H471,0)</f>
        <v>0</v>
      </c>
      <c r="K471" s="204" t="s">
        <v>160</v>
      </c>
      <c r="L471" s="209"/>
      <c r="M471" s="210" t="s">
        <v>1</v>
      </c>
      <c r="N471" s="211" t="s">
        <v>42</v>
      </c>
      <c r="O471" s="76"/>
      <c r="P471" s="181">
        <f>O471*H471</f>
        <v>0</v>
      </c>
      <c r="Q471" s="181">
        <v>0.023</v>
      </c>
      <c r="R471" s="181">
        <f>Q471*H471</f>
        <v>0.46358799999999994</v>
      </c>
      <c r="S471" s="181">
        <v>0</v>
      </c>
      <c r="T471" s="18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3" t="s">
        <v>260</v>
      </c>
      <c r="AT471" s="183" t="s">
        <v>257</v>
      </c>
      <c r="AU471" s="183" t="s">
        <v>86</v>
      </c>
      <c r="AY471" s="18" t="s">
        <v>153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8" t="s">
        <v>8</v>
      </c>
      <c r="BK471" s="184">
        <f>ROUND(I471*H471,0)</f>
        <v>0</v>
      </c>
      <c r="BL471" s="18" t="s">
        <v>201</v>
      </c>
      <c r="BM471" s="183" t="s">
        <v>764</v>
      </c>
    </row>
    <row r="472" s="13" customFormat="1">
      <c r="A472" s="13"/>
      <c r="B472" s="185"/>
      <c r="C472" s="13"/>
      <c r="D472" s="186" t="s">
        <v>163</v>
      </c>
      <c r="E472" s="187" t="s">
        <v>1</v>
      </c>
      <c r="F472" s="188" t="s">
        <v>765</v>
      </c>
      <c r="G472" s="13"/>
      <c r="H472" s="189">
        <v>20.155999999999999</v>
      </c>
      <c r="I472" s="190"/>
      <c r="J472" s="13"/>
      <c r="K472" s="13"/>
      <c r="L472" s="185"/>
      <c r="M472" s="191"/>
      <c r="N472" s="192"/>
      <c r="O472" s="192"/>
      <c r="P472" s="192"/>
      <c r="Q472" s="192"/>
      <c r="R472" s="192"/>
      <c r="S472" s="192"/>
      <c r="T472" s="19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7" t="s">
        <v>163</v>
      </c>
      <c r="AU472" s="187" t="s">
        <v>86</v>
      </c>
      <c r="AV472" s="13" t="s">
        <v>86</v>
      </c>
      <c r="AW472" s="13" t="s">
        <v>33</v>
      </c>
      <c r="AX472" s="13" t="s">
        <v>77</v>
      </c>
      <c r="AY472" s="187" t="s">
        <v>153</v>
      </c>
    </row>
    <row r="473" s="15" customFormat="1">
      <c r="A473" s="15"/>
      <c r="B473" s="212"/>
      <c r="C473" s="15"/>
      <c r="D473" s="186" t="s">
        <v>163</v>
      </c>
      <c r="E473" s="213" t="s">
        <v>1</v>
      </c>
      <c r="F473" s="214" t="s">
        <v>766</v>
      </c>
      <c r="G473" s="15"/>
      <c r="H473" s="215">
        <v>20.155999999999999</v>
      </c>
      <c r="I473" s="216"/>
      <c r="J473" s="15"/>
      <c r="K473" s="15"/>
      <c r="L473" s="212"/>
      <c r="M473" s="217"/>
      <c r="N473" s="218"/>
      <c r="O473" s="218"/>
      <c r="P473" s="218"/>
      <c r="Q473" s="218"/>
      <c r="R473" s="218"/>
      <c r="S473" s="218"/>
      <c r="T473" s="219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3" t="s">
        <v>163</v>
      </c>
      <c r="AU473" s="213" t="s">
        <v>86</v>
      </c>
      <c r="AV473" s="15" t="s">
        <v>161</v>
      </c>
      <c r="AW473" s="15" t="s">
        <v>33</v>
      </c>
      <c r="AX473" s="15" t="s">
        <v>8</v>
      </c>
      <c r="AY473" s="213" t="s">
        <v>153</v>
      </c>
    </row>
    <row r="474" s="2" customFormat="1" ht="16.5" customHeight="1">
      <c r="A474" s="37"/>
      <c r="B474" s="171"/>
      <c r="C474" s="172" t="s">
        <v>824</v>
      </c>
      <c r="D474" s="172" t="s">
        <v>156</v>
      </c>
      <c r="E474" s="173" t="s">
        <v>767</v>
      </c>
      <c r="F474" s="174" t="s">
        <v>768</v>
      </c>
      <c r="G474" s="175" t="s">
        <v>237</v>
      </c>
      <c r="H474" s="176">
        <v>3</v>
      </c>
      <c r="I474" s="177"/>
      <c r="J474" s="178">
        <f>ROUND(I474*H474,0)</f>
        <v>0</v>
      </c>
      <c r="K474" s="174" t="s">
        <v>160</v>
      </c>
      <c r="L474" s="38"/>
      <c r="M474" s="179" t="s">
        <v>1</v>
      </c>
      <c r="N474" s="180" t="s">
        <v>42</v>
      </c>
      <c r="O474" s="76"/>
      <c r="P474" s="181">
        <f>O474*H474</f>
        <v>0</v>
      </c>
      <c r="Q474" s="181">
        <v>0.00020000000000000001</v>
      </c>
      <c r="R474" s="181">
        <f>Q474*H474</f>
        <v>0.00060000000000000006</v>
      </c>
      <c r="S474" s="181">
        <v>0</v>
      </c>
      <c r="T474" s="182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3" t="s">
        <v>201</v>
      </c>
      <c r="AT474" s="183" t="s">
        <v>156</v>
      </c>
      <c r="AU474" s="183" t="s">
        <v>86</v>
      </c>
      <c r="AY474" s="18" t="s">
        <v>153</v>
      </c>
      <c r="BE474" s="184">
        <f>IF(N474="základní",J474,0)</f>
        <v>0</v>
      </c>
      <c r="BF474" s="184">
        <f>IF(N474="snížená",J474,0)</f>
        <v>0</v>
      </c>
      <c r="BG474" s="184">
        <f>IF(N474="zákl. přenesená",J474,0)</f>
        <v>0</v>
      </c>
      <c r="BH474" s="184">
        <f>IF(N474="sníž. přenesená",J474,0)</f>
        <v>0</v>
      </c>
      <c r="BI474" s="184">
        <f>IF(N474="nulová",J474,0)</f>
        <v>0</v>
      </c>
      <c r="BJ474" s="18" t="s">
        <v>8</v>
      </c>
      <c r="BK474" s="184">
        <f>ROUND(I474*H474,0)</f>
        <v>0</v>
      </c>
      <c r="BL474" s="18" t="s">
        <v>201</v>
      </c>
      <c r="BM474" s="183" t="s">
        <v>769</v>
      </c>
    </row>
    <row r="475" s="2" customFormat="1" ht="16.5" customHeight="1">
      <c r="A475" s="37"/>
      <c r="B475" s="171"/>
      <c r="C475" s="202" t="s">
        <v>829</v>
      </c>
      <c r="D475" s="202" t="s">
        <v>257</v>
      </c>
      <c r="E475" s="203" t="s">
        <v>771</v>
      </c>
      <c r="F475" s="204" t="s">
        <v>772</v>
      </c>
      <c r="G475" s="205" t="s">
        <v>237</v>
      </c>
      <c r="H475" s="206">
        <v>3</v>
      </c>
      <c r="I475" s="207"/>
      <c r="J475" s="208">
        <f>ROUND(I475*H475,0)</f>
        <v>0</v>
      </c>
      <c r="K475" s="204" t="s">
        <v>160</v>
      </c>
      <c r="L475" s="209"/>
      <c r="M475" s="210" t="s">
        <v>1</v>
      </c>
      <c r="N475" s="211" t="s">
        <v>42</v>
      </c>
      <c r="O475" s="76"/>
      <c r="P475" s="181">
        <f>O475*H475</f>
        <v>0</v>
      </c>
      <c r="Q475" s="181">
        <v>0.00106</v>
      </c>
      <c r="R475" s="181">
        <f>Q475*H475</f>
        <v>0.0031799999999999997</v>
      </c>
      <c r="S475" s="181">
        <v>0</v>
      </c>
      <c r="T475" s="182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3" t="s">
        <v>260</v>
      </c>
      <c r="AT475" s="183" t="s">
        <v>257</v>
      </c>
      <c r="AU475" s="183" t="s">
        <v>86</v>
      </c>
      <c r="AY475" s="18" t="s">
        <v>153</v>
      </c>
      <c r="BE475" s="184">
        <f>IF(N475="základní",J475,0)</f>
        <v>0</v>
      </c>
      <c r="BF475" s="184">
        <f>IF(N475="snížená",J475,0)</f>
        <v>0</v>
      </c>
      <c r="BG475" s="184">
        <f>IF(N475="zákl. přenesená",J475,0)</f>
        <v>0</v>
      </c>
      <c r="BH475" s="184">
        <f>IF(N475="sníž. přenesená",J475,0)</f>
        <v>0</v>
      </c>
      <c r="BI475" s="184">
        <f>IF(N475="nulová",J475,0)</f>
        <v>0</v>
      </c>
      <c r="BJ475" s="18" t="s">
        <v>8</v>
      </c>
      <c r="BK475" s="184">
        <f>ROUND(I475*H475,0)</f>
        <v>0</v>
      </c>
      <c r="BL475" s="18" t="s">
        <v>201</v>
      </c>
      <c r="BM475" s="183" t="s">
        <v>773</v>
      </c>
    </row>
    <row r="476" s="2" customFormat="1" ht="21.75" customHeight="1">
      <c r="A476" s="37"/>
      <c r="B476" s="171"/>
      <c r="C476" s="172" t="s">
        <v>834</v>
      </c>
      <c r="D476" s="172" t="s">
        <v>156</v>
      </c>
      <c r="E476" s="173" t="s">
        <v>774</v>
      </c>
      <c r="F476" s="174" t="s">
        <v>775</v>
      </c>
      <c r="G476" s="175" t="s">
        <v>387</v>
      </c>
      <c r="H476" s="176">
        <v>2.6000000000000001</v>
      </c>
      <c r="I476" s="177"/>
      <c r="J476" s="178">
        <f>ROUND(I476*H476,0)</f>
        <v>0</v>
      </c>
      <c r="K476" s="174" t="s">
        <v>160</v>
      </c>
      <c r="L476" s="38"/>
      <c r="M476" s="179" t="s">
        <v>1</v>
      </c>
      <c r="N476" s="180" t="s">
        <v>42</v>
      </c>
      <c r="O476" s="76"/>
      <c r="P476" s="181">
        <f>O476*H476</f>
        <v>0</v>
      </c>
      <c r="Q476" s="181">
        <v>0.00055000000000000003</v>
      </c>
      <c r="R476" s="181">
        <f>Q476*H476</f>
        <v>0.0014300000000000001</v>
      </c>
      <c r="S476" s="181">
        <v>0</v>
      </c>
      <c r="T476" s="182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3" t="s">
        <v>201</v>
      </c>
      <c r="AT476" s="183" t="s">
        <v>156</v>
      </c>
      <c r="AU476" s="183" t="s">
        <v>86</v>
      </c>
      <c r="AY476" s="18" t="s">
        <v>153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8" t="s">
        <v>8</v>
      </c>
      <c r="BK476" s="184">
        <f>ROUND(I476*H476,0)</f>
        <v>0</v>
      </c>
      <c r="BL476" s="18" t="s">
        <v>201</v>
      </c>
      <c r="BM476" s="183" t="s">
        <v>776</v>
      </c>
    </row>
    <row r="477" s="13" customFormat="1">
      <c r="A477" s="13"/>
      <c r="B477" s="185"/>
      <c r="C477" s="13"/>
      <c r="D477" s="186" t="s">
        <v>163</v>
      </c>
      <c r="E477" s="187" t="s">
        <v>1</v>
      </c>
      <c r="F477" s="188" t="s">
        <v>962</v>
      </c>
      <c r="G477" s="13"/>
      <c r="H477" s="189">
        <v>2.6000000000000001</v>
      </c>
      <c r="I477" s="190"/>
      <c r="J477" s="13"/>
      <c r="K477" s="13"/>
      <c r="L477" s="185"/>
      <c r="M477" s="191"/>
      <c r="N477" s="192"/>
      <c r="O477" s="192"/>
      <c r="P477" s="192"/>
      <c r="Q477" s="192"/>
      <c r="R477" s="192"/>
      <c r="S477" s="192"/>
      <c r="T477" s="19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7" t="s">
        <v>163</v>
      </c>
      <c r="AU477" s="187" t="s">
        <v>86</v>
      </c>
      <c r="AV477" s="13" t="s">
        <v>86</v>
      </c>
      <c r="AW477" s="13" t="s">
        <v>33</v>
      </c>
      <c r="AX477" s="13" t="s">
        <v>77</v>
      </c>
      <c r="AY477" s="187" t="s">
        <v>153</v>
      </c>
    </row>
    <row r="478" s="14" customFormat="1">
      <c r="A478" s="14"/>
      <c r="B478" s="194"/>
      <c r="C478" s="14"/>
      <c r="D478" s="186" t="s">
        <v>163</v>
      </c>
      <c r="E478" s="195" t="s">
        <v>1</v>
      </c>
      <c r="F478" s="196" t="s">
        <v>189</v>
      </c>
      <c r="G478" s="14"/>
      <c r="H478" s="197">
        <v>2.6000000000000001</v>
      </c>
      <c r="I478" s="198"/>
      <c r="J478" s="14"/>
      <c r="K478" s="14"/>
      <c r="L478" s="194"/>
      <c r="M478" s="199"/>
      <c r="N478" s="200"/>
      <c r="O478" s="200"/>
      <c r="P478" s="200"/>
      <c r="Q478" s="200"/>
      <c r="R478" s="200"/>
      <c r="S478" s="200"/>
      <c r="T478" s="20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5" t="s">
        <v>163</v>
      </c>
      <c r="AU478" s="195" t="s">
        <v>86</v>
      </c>
      <c r="AV478" s="14" t="s">
        <v>154</v>
      </c>
      <c r="AW478" s="14" t="s">
        <v>33</v>
      </c>
      <c r="AX478" s="14" t="s">
        <v>8</v>
      </c>
      <c r="AY478" s="195" t="s">
        <v>153</v>
      </c>
    </row>
    <row r="479" s="2" customFormat="1" ht="16.5" customHeight="1">
      <c r="A479" s="37"/>
      <c r="B479" s="171"/>
      <c r="C479" s="172" t="s">
        <v>596</v>
      </c>
      <c r="D479" s="172" t="s">
        <v>156</v>
      </c>
      <c r="E479" s="173" t="s">
        <v>780</v>
      </c>
      <c r="F479" s="174" t="s">
        <v>781</v>
      </c>
      <c r="G479" s="175" t="s">
        <v>237</v>
      </c>
      <c r="H479" s="176">
        <v>32</v>
      </c>
      <c r="I479" s="177"/>
      <c r="J479" s="178">
        <f>ROUND(I479*H479,0)</f>
        <v>0</v>
      </c>
      <c r="K479" s="174" t="s">
        <v>160</v>
      </c>
      <c r="L479" s="38"/>
      <c r="M479" s="179" t="s">
        <v>1</v>
      </c>
      <c r="N479" s="180" t="s">
        <v>42</v>
      </c>
      <c r="O479" s="76"/>
      <c r="P479" s="181">
        <f>O479*H479</f>
        <v>0</v>
      </c>
      <c r="Q479" s="181">
        <v>0</v>
      </c>
      <c r="R479" s="181">
        <f>Q479*H479</f>
        <v>0</v>
      </c>
      <c r="S479" s="181">
        <v>0</v>
      </c>
      <c r="T479" s="182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3" t="s">
        <v>201</v>
      </c>
      <c r="AT479" s="183" t="s">
        <v>156</v>
      </c>
      <c r="AU479" s="183" t="s">
        <v>86</v>
      </c>
      <c r="AY479" s="18" t="s">
        <v>153</v>
      </c>
      <c r="BE479" s="184">
        <f>IF(N479="základní",J479,0)</f>
        <v>0</v>
      </c>
      <c r="BF479" s="184">
        <f>IF(N479="snížená",J479,0)</f>
        <v>0</v>
      </c>
      <c r="BG479" s="184">
        <f>IF(N479="zákl. přenesená",J479,0)</f>
        <v>0</v>
      </c>
      <c r="BH479" s="184">
        <f>IF(N479="sníž. přenesená",J479,0)</f>
        <v>0</v>
      </c>
      <c r="BI479" s="184">
        <f>IF(N479="nulová",J479,0)</f>
        <v>0</v>
      </c>
      <c r="BJ479" s="18" t="s">
        <v>8</v>
      </c>
      <c r="BK479" s="184">
        <f>ROUND(I479*H479,0)</f>
        <v>0</v>
      </c>
      <c r="BL479" s="18" t="s">
        <v>201</v>
      </c>
      <c r="BM479" s="183" t="s">
        <v>782</v>
      </c>
    </row>
    <row r="480" s="2" customFormat="1" ht="24.15" customHeight="1">
      <c r="A480" s="37"/>
      <c r="B480" s="171"/>
      <c r="C480" s="172" t="s">
        <v>843</v>
      </c>
      <c r="D480" s="172" t="s">
        <v>156</v>
      </c>
      <c r="E480" s="173" t="s">
        <v>783</v>
      </c>
      <c r="F480" s="174" t="s">
        <v>784</v>
      </c>
      <c r="G480" s="175" t="s">
        <v>206</v>
      </c>
      <c r="H480" s="176">
        <v>3.4940000000000002</v>
      </c>
      <c r="I480" s="177"/>
      <c r="J480" s="178">
        <f>ROUND(I480*H480,0)</f>
        <v>0</v>
      </c>
      <c r="K480" s="174" t="s">
        <v>160</v>
      </c>
      <c r="L480" s="38"/>
      <c r="M480" s="179" t="s">
        <v>1</v>
      </c>
      <c r="N480" s="180" t="s">
        <v>42</v>
      </c>
      <c r="O480" s="76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3" t="s">
        <v>201</v>
      </c>
      <c r="AT480" s="183" t="s">
        <v>156</v>
      </c>
      <c r="AU480" s="183" t="s">
        <v>86</v>
      </c>
      <c r="AY480" s="18" t="s">
        <v>153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8" t="s">
        <v>8</v>
      </c>
      <c r="BK480" s="184">
        <f>ROUND(I480*H480,0)</f>
        <v>0</v>
      </c>
      <c r="BL480" s="18" t="s">
        <v>201</v>
      </c>
      <c r="BM480" s="183" t="s">
        <v>785</v>
      </c>
    </row>
    <row r="481" s="2" customFormat="1" ht="24.15" customHeight="1">
      <c r="A481" s="37"/>
      <c r="B481" s="171"/>
      <c r="C481" s="172" t="s">
        <v>600</v>
      </c>
      <c r="D481" s="172" t="s">
        <v>156</v>
      </c>
      <c r="E481" s="173" t="s">
        <v>787</v>
      </c>
      <c r="F481" s="174" t="s">
        <v>788</v>
      </c>
      <c r="G481" s="175" t="s">
        <v>206</v>
      </c>
      <c r="H481" s="176">
        <v>3.4940000000000002</v>
      </c>
      <c r="I481" s="177"/>
      <c r="J481" s="178">
        <f>ROUND(I481*H481,0)</f>
        <v>0</v>
      </c>
      <c r="K481" s="174" t="s">
        <v>160</v>
      </c>
      <c r="L481" s="38"/>
      <c r="M481" s="179" t="s">
        <v>1</v>
      </c>
      <c r="N481" s="180" t="s">
        <v>42</v>
      </c>
      <c r="O481" s="76"/>
      <c r="P481" s="181">
        <f>O481*H481</f>
        <v>0</v>
      </c>
      <c r="Q481" s="181">
        <v>0</v>
      </c>
      <c r="R481" s="181">
        <f>Q481*H481</f>
        <v>0</v>
      </c>
      <c r="S481" s="181">
        <v>0</v>
      </c>
      <c r="T481" s="182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3" t="s">
        <v>201</v>
      </c>
      <c r="AT481" s="183" t="s">
        <v>156</v>
      </c>
      <c r="AU481" s="183" t="s">
        <v>86</v>
      </c>
      <c r="AY481" s="18" t="s">
        <v>153</v>
      </c>
      <c r="BE481" s="184">
        <f>IF(N481="základní",J481,0)</f>
        <v>0</v>
      </c>
      <c r="BF481" s="184">
        <f>IF(N481="snížená",J481,0)</f>
        <v>0</v>
      </c>
      <c r="BG481" s="184">
        <f>IF(N481="zákl. přenesená",J481,0)</f>
        <v>0</v>
      </c>
      <c r="BH481" s="184">
        <f>IF(N481="sníž. přenesená",J481,0)</f>
        <v>0</v>
      </c>
      <c r="BI481" s="184">
        <f>IF(N481="nulová",J481,0)</f>
        <v>0</v>
      </c>
      <c r="BJ481" s="18" t="s">
        <v>8</v>
      </c>
      <c r="BK481" s="184">
        <f>ROUND(I481*H481,0)</f>
        <v>0</v>
      </c>
      <c r="BL481" s="18" t="s">
        <v>201</v>
      </c>
      <c r="BM481" s="183" t="s">
        <v>789</v>
      </c>
    </row>
    <row r="482" s="12" customFormat="1" ht="22.8" customHeight="1">
      <c r="A482" s="12"/>
      <c r="B482" s="158"/>
      <c r="C482" s="12"/>
      <c r="D482" s="159" t="s">
        <v>76</v>
      </c>
      <c r="E482" s="169" t="s">
        <v>790</v>
      </c>
      <c r="F482" s="169" t="s">
        <v>791</v>
      </c>
      <c r="G482" s="12"/>
      <c r="H482" s="12"/>
      <c r="I482" s="161"/>
      <c r="J482" s="170">
        <f>BK482</f>
        <v>0</v>
      </c>
      <c r="K482" s="12"/>
      <c r="L482" s="158"/>
      <c r="M482" s="163"/>
      <c r="N482" s="164"/>
      <c r="O482" s="164"/>
      <c r="P482" s="165">
        <f>SUM(P483:P498)</f>
        <v>0</v>
      </c>
      <c r="Q482" s="164"/>
      <c r="R482" s="165">
        <f>SUM(R483:R498)</f>
        <v>0.020886999999999999</v>
      </c>
      <c r="S482" s="164"/>
      <c r="T482" s="166">
        <f>SUM(T483:T498)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59" t="s">
        <v>86</v>
      </c>
      <c r="AT482" s="167" t="s">
        <v>76</v>
      </c>
      <c r="AU482" s="167" t="s">
        <v>8</v>
      </c>
      <c r="AY482" s="159" t="s">
        <v>153</v>
      </c>
      <c r="BK482" s="168">
        <f>SUM(BK483:BK498)</f>
        <v>0</v>
      </c>
    </row>
    <row r="483" s="2" customFormat="1" ht="24.15" customHeight="1">
      <c r="A483" s="37"/>
      <c r="B483" s="171"/>
      <c r="C483" s="172" t="s">
        <v>963</v>
      </c>
      <c r="D483" s="172" t="s">
        <v>156</v>
      </c>
      <c r="E483" s="173" t="s">
        <v>792</v>
      </c>
      <c r="F483" s="174" t="s">
        <v>793</v>
      </c>
      <c r="G483" s="175" t="s">
        <v>159</v>
      </c>
      <c r="H483" s="176">
        <v>26</v>
      </c>
      <c r="I483" s="177"/>
      <c r="J483" s="178">
        <f>ROUND(I483*H483,0)</f>
        <v>0</v>
      </c>
      <c r="K483" s="174" t="s">
        <v>160</v>
      </c>
      <c r="L483" s="38"/>
      <c r="M483" s="179" t="s">
        <v>1</v>
      </c>
      <c r="N483" s="180" t="s">
        <v>42</v>
      </c>
      <c r="O483" s="76"/>
      <c r="P483" s="181">
        <f>O483*H483</f>
        <v>0</v>
      </c>
      <c r="Q483" s="181">
        <v>0.00020120000000000001</v>
      </c>
      <c r="R483" s="181">
        <f>Q483*H483</f>
        <v>0.0052312000000000001</v>
      </c>
      <c r="S483" s="181">
        <v>0</v>
      </c>
      <c r="T483" s="182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3" t="s">
        <v>201</v>
      </c>
      <c r="AT483" s="183" t="s">
        <v>156</v>
      </c>
      <c r="AU483" s="183" t="s">
        <v>86</v>
      </c>
      <c r="AY483" s="18" t="s">
        <v>153</v>
      </c>
      <c r="BE483" s="184">
        <f>IF(N483="základní",J483,0)</f>
        <v>0</v>
      </c>
      <c r="BF483" s="184">
        <f>IF(N483="snížená",J483,0)</f>
        <v>0</v>
      </c>
      <c r="BG483" s="184">
        <f>IF(N483="zákl. přenesená",J483,0)</f>
        <v>0</v>
      </c>
      <c r="BH483" s="184">
        <f>IF(N483="sníž. přenesená",J483,0)</f>
        <v>0</v>
      </c>
      <c r="BI483" s="184">
        <f>IF(N483="nulová",J483,0)</f>
        <v>0</v>
      </c>
      <c r="BJ483" s="18" t="s">
        <v>8</v>
      </c>
      <c r="BK483" s="184">
        <f>ROUND(I483*H483,0)</f>
        <v>0</v>
      </c>
      <c r="BL483" s="18" t="s">
        <v>201</v>
      </c>
      <c r="BM483" s="183" t="s">
        <v>794</v>
      </c>
    </row>
    <row r="484" s="13" customFormat="1">
      <c r="A484" s="13"/>
      <c r="B484" s="185"/>
      <c r="C484" s="13"/>
      <c r="D484" s="186" t="s">
        <v>163</v>
      </c>
      <c r="E484" s="187" t="s">
        <v>1</v>
      </c>
      <c r="F484" s="188" t="s">
        <v>906</v>
      </c>
      <c r="G484" s="13"/>
      <c r="H484" s="189">
        <v>10.4</v>
      </c>
      <c r="I484" s="190"/>
      <c r="J484" s="13"/>
      <c r="K484" s="13"/>
      <c r="L484" s="185"/>
      <c r="M484" s="191"/>
      <c r="N484" s="192"/>
      <c r="O484" s="192"/>
      <c r="P484" s="192"/>
      <c r="Q484" s="192"/>
      <c r="R484" s="192"/>
      <c r="S484" s="192"/>
      <c r="T484" s="19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7" t="s">
        <v>163</v>
      </c>
      <c r="AU484" s="187" t="s">
        <v>86</v>
      </c>
      <c r="AV484" s="13" t="s">
        <v>86</v>
      </c>
      <c r="AW484" s="13" t="s">
        <v>33</v>
      </c>
      <c r="AX484" s="13" t="s">
        <v>77</v>
      </c>
      <c r="AY484" s="187" t="s">
        <v>153</v>
      </c>
    </row>
    <row r="485" s="13" customFormat="1">
      <c r="A485" s="13"/>
      <c r="B485" s="185"/>
      <c r="C485" s="13"/>
      <c r="D485" s="186" t="s">
        <v>163</v>
      </c>
      <c r="E485" s="187" t="s">
        <v>1</v>
      </c>
      <c r="F485" s="188" t="s">
        <v>907</v>
      </c>
      <c r="G485" s="13"/>
      <c r="H485" s="189">
        <v>15.6</v>
      </c>
      <c r="I485" s="190"/>
      <c r="J485" s="13"/>
      <c r="K485" s="13"/>
      <c r="L485" s="185"/>
      <c r="M485" s="191"/>
      <c r="N485" s="192"/>
      <c r="O485" s="192"/>
      <c r="P485" s="192"/>
      <c r="Q485" s="192"/>
      <c r="R485" s="192"/>
      <c r="S485" s="192"/>
      <c r="T485" s="19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7" t="s">
        <v>163</v>
      </c>
      <c r="AU485" s="187" t="s">
        <v>86</v>
      </c>
      <c r="AV485" s="13" t="s">
        <v>86</v>
      </c>
      <c r="AW485" s="13" t="s">
        <v>33</v>
      </c>
      <c r="AX485" s="13" t="s">
        <v>77</v>
      </c>
      <c r="AY485" s="187" t="s">
        <v>153</v>
      </c>
    </row>
    <row r="486" s="14" customFormat="1">
      <c r="A486" s="14"/>
      <c r="B486" s="194"/>
      <c r="C486" s="14"/>
      <c r="D486" s="186" t="s">
        <v>163</v>
      </c>
      <c r="E486" s="195" t="s">
        <v>1</v>
      </c>
      <c r="F486" s="196" t="s">
        <v>796</v>
      </c>
      <c r="G486" s="14"/>
      <c r="H486" s="197">
        <v>26</v>
      </c>
      <c r="I486" s="198"/>
      <c r="J486" s="14"/>
      <c r="K486" s="14"/>
      <c r="L486" s="194"/>
      <c r="M486" s="199"/>
      <c r="N486" s="200"/>
      <c r="O486" s="200"/>
      <c r="P486" s="200"/>
      <c r="Q486" s="200"/>
      <c r="R486" s="200"/>
      <c r="S486" s="200"/>
      <c r="T486" s="20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5" t="s">
        <v>163</v>
      </c>
      <c r="AU486" s="195" t="s">
        <v>86</v>
      </c>
      <c r="AV486" s="14" t="s">
        <v>154</v>
      </c>
      <c r="AW486" s="14" t="s">
        <v>33</v>
      </c>
      <c r="AX486" s="14" t="s">
        <v>8</v>
      </c>
      <c r="AY486" s="195" t="s">
        <v>153</v>
      </c>
    </row>
    <row r="487" s="2" customFormat="1" ht="24.15" customHeight="1">
      <c r="A487" s="37"/>
      <c r="B487" s="171"/>
      <c r="C487" s="172" t="s">
        <v>964</v>
      </c>
      <c r="D487" s="172" t="s">
        <v>156</v>
      </c>
      <c r="E487" s="173" t="s">
        <v>798</v>
      </c>
      <c r="F487" s="174" t="s">
        <v>799</v>
      </c>
      <c r="G487" s="175" t="s">
        <v>159</v>
      </c>
      <c r="H487" s="176">
        <v>26</v>
      </c>
      <c r="I487" s="177"/>
      <c r="J487" s="178">
        <f>ROUND(I487*H487,0)</f>
        <v>0</v>
      </c>
      <c r="K487" s="174" t="s">
        <v>160</v>
      </c>
      <c r="L487" s="38"/>
      <c r="M487" s="179" t="s">
        <v>1</v>
      </c>
      <c r="N487" s="180" t="s">
        <v>42</v>
      </c>
      <c r="O487" s="76"/>
      <c r="P487" s="181">
        <f>O487*H487</f>
        <v>0</v>
      </c>
      <c r="Q487" s="181">
        <v>0.00028600000000000001</v>
      </c>
      <c r="R487" s="181">
        <f>Q487*H487</f>
        <v>0.0074359999999999999</v>
      </c>
      <c r="S487" s="181">
        <v>0</v>
      </c>
      <c r="T487" s="182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3" t="s">
        <v>201</v>
      </c>
      <c r="AT487" s="183" t="s">
        <v>156</v>
      </c>
      <c r="AU487" s="183" t="s">
        <v>86</v>
      </c>
      <c r="AY487" s="18" t="s">
        <v>153</v>
      </c>
      <c r="BE487" s="184">
        <f>IF(N487="základní",J487,0)</f>
        <v>0</v>
      </c>
      <c r="BF487" s="184">
        <f>IF(N487="snížená",J487,0)</f>
        <v>0</v>
      </c>
      <c r="BG487" s="184">
        <f>IF(N487="zákl. přenesená",J487,0)</f>
        <v>0</v>
      </c>
      <c r="BH487" s="184">
        <f>IF(N487="sníž. přenesená",J487,0)</f>
        <v>0</v>
      </c>
      <c r="BI487" s="184">
        <f>IF(N487="nulová",J487,0)</f>
        <v>0</v>
      </c>
      <c r="BJ487" s="18" t="s">
        <v>8</v>
      </c>
      <c r="BK487" s="184">
        <f>ROUND(I487*H487,0)</f>
        <v>0</v>
      </c>
      <c r="BL487" s="18" t="s">
        <v>201</v>
      </c>
      <c r="BM487" s="183" t="s">
        <v>800</v>
      </c>
    </row>
    <row r="488" s="13" customFormat="1">
      <c r="A488" s="13"/>
      <c r="B488" s="185"/>
      <c r="C488" s="13"/>
      <c r="D488" s="186" t="s">
        <v>163</v>
      </c>
      <c r="E488" s="187" t="s">
        <v>1</v>
      </c>
      <c r="F488" s="188" t="s">
        <v>906</v>
      </c>
      <c r="G488" s="13"/>
      <c r="H488" s="189">
        <v>10.4</v>
      </c>
      <c r="I488" s="190"/>
      <c r="J488" s="13"/>
      <c r="K488" s="13"/>
      <c r="L488" s="185"/>
      <c r="M488" s="191"/>
      <c r="N488" s="192"/>
      <c r="O488" s="192"/>
      <c r="P488" s="192"/>
      <c r="Q488" s="192"/>
      <c r="R488" s="192"/>
      <c r="S488" s="192"/>
      <c r="T488" s="19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7" t="s">
        <v>163</v>
      </c>
      <c r="AU488" s="187" t="s">
        <v>86</v>
      </c>
      <c r="AV488" s="13" t="s">
        <v>86</v>
      </c>
      <c r="AW488" s="13" t="s">
        <v>33</v>
      </c>
      <c r="AX488" s="13" t="s">
        <v>77</v>
      </c>
      <c r="AY488" s="187" t="s">
        <v>153</v>
      </c>
    </row>
    <row r="489" s="13" customFormat="1">
      <c r="A489" s="13"/>
      <c r="B489" s="185"/>
      <c r="C489" s="13"/>
      <c r="D489" s="186" t="s">
        <v>163</v>
      </c>
      <c r="E489" s="187" t="s">
        <v>1</v>
      </c>
      <c r="F489" s="188" t="s">
        <v>907</v>
      </c>
      <c r="G489" s="13"/>
      <c r="H489" s="189">
        <v>15.6</v>
      </c>
      <c r="I489" s="190"/>
      <c r="J489" s="13"/>
      <c r="K489" s="13"/>
      <c r="L489" s="185"/>
      <c r="M489" s="191"/>
      <c r="N489" s="192"/>
      <c r="O489" s="192"/>
      <c r="P489" s="192"/>
      <c r="Q489" s="192"/>
      <c r="R489" s="192"/>
      <c r="S489" s="192"/>
      <c r="T489" s="19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7" t="s">
        <v>163</v>
      </c>
      <c r="AU489" s="187" t="s">
        <v>86</v>
      </c>
      <c r="AV489" s="13" t="s">
        <v>86</v>
      </c>
      <c r="AW489" s="13" t="s">
        <v>33</v>
      </c>
      <c r="AX489" s="13" t="s">
        <v>77</v>
      </c>
      <c r="AY489" s="187" t="s">
        <v>153</v>
      </c>
    </row>
    <row r="490" s="14" customFormat="1">
      <c r="A490" s="14"/>
      <c r="B490" s="194"/>
      <c r="C490" s="14"/>
      <c r="D490" s="186" t="s">
        <v>163</v>
      </c>
      <c r="E490" s="195" t="s">
        <v>1</v>
      </c>
      <c r="F490" s="196" t="s">
        <v>796</v>
      </c>
      <c r="G490" s="14"/>
      <c r="H490" s="197">
        <v>26</v>
      </c>
      <c r="I490" s="198"/>
      <c r="J490" s="14"/>
      <c r="K490" s="14"/>
      <c r="L490" s="194"/>
      <c r="M490" s="199"/>
      <c r="N490" s="200"/>
      <c r="O490" s="200"/>
      <c r="P490" s="200"/>
      <c r="Q490" s="200"/>
      <c r="R490" s="200"/>
      <c r="S490" s="200"/>
      <c r="T490" s="20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5" t="s">
        <v>163</v>
      </c>
      <c r="AU490" s="195" t="s">
        <v>86</v>
      </c>
      <c r="AV490" s="14" t="s">
        <v>154</v>
      </c>
      <c r="AW490" s="14" t="s">
        <v>33</v>
      </c>
      <c r="AX490" s="14" t="s">
        <v>8</v>
      </c>
      <c r="AY490" s="195" t="s">
        <v>153</v>
      </c>
    </row>
    <row r="491" s="2" customFormat="1" ht="21.75" customHeight="1">
      <c r="A491" s="37"/>
      <c r="B491" s="171"/>
      <c r="C491" s="172" t="s">
        <v>965</v>
      </c>
      <c r="D491" s="172" t="s">
        <v>156</v>
      </c>
      <c r="E491" s="173" t="s">
        <v>802</v>
      </c>
      <c r="F491" s="174" t="s">
        <v>803</v>
      </c>
      <c r="G491" s="175" t="s">
        <v>159</v>
      </c>
      <c r="H491" s="176">
        <v>14.6</v>
      </c>
      <c r="I491" s="177"/>
      <c r="J491" s="178">
        <f>ROUND(I491*H491,0)</f>
        <v>0</v>
      </c>
      <c r="K491" s="174" t="s">
        <v>1</v>
      </c>
      <c r="L491" s="38"/>
      <c r="M491" s="179" t="s">
        <v>1</v>
      </c>
      <c r="N491" s="180" t="s">
        <v>42</v>
      </c>
      <c r="O491" s="76"/>
      <c r="P491" s="181">
        <f>O491*H491</f>
        <v>0</v>
      </c>
      <c r="Q491" s="181">
        <v>0.00025500000000000002</v>
      </c>
      <c r="R491" s="181">
        <f>Q491*H491</f>
        <v>0.0037230000000000002</v>
      </c>
      <c r="S491" s="181">
        <v>0</v>
      </c>
      <c r="T491" s="182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3" t="s">
        <v>201</v>
      </c>
      <c r="AT491" s="183" t="s">
        <v>156</v>
      </c>
      <c r="AU491" s="183" t="s">
        <v>86</v>
      </c>
      <c r="AY491" s="18" t="s">
        <v>153</v>
      </c>
      <c r="BE491" s="184">
        <f>IF(N491="základní",J491,0)</f>
        <v>0</v>
      </c>
      <c r="BF491" s="184">
        <f>IF(N491="snížená",J491,0)</f>
        <v>0</v>
      </c>
      <c r="BG491" s="184">
        <f>IF(N491="zákl. přenesená",J491,0)</f>
        <v>0</v>
      </c>
      <c r="BH491" s="184">
        <f>IF(N491="sníž. přenesená",J491,0)</f>
        <v>0</v>
      </c>
      <c r="BI491" s="184">
        <f>IF(N491="nulová",J491,0)</f>
        <v>0</v>
      </c>
      <c r="BJ491" s="18" t="s">
        <v>8</v>
      </c>
      <c r="BK491" s="184">
        <f>ROUND(I491*H491,0)</f>
        <v>0</v>
      </c>
      <c r="BL491" s="18" t="s">
        <v>201</v>
      </c>
      <c r="BM491" s="183" t="s">
        <v>804</v>
      </c>
    </row>
    <row r="492" s="13" customFormat="1">
      <c r="A492" s="13"/>
      <c r="B492" s="185"/>
      <c r="C492" s="13"/>
      <c r="D492" s="186" t="s">
        <v>163</v>
      </c>
      <c r="E492" s="187" t="s">
        <v>1</v>
      </c>
      <c r="F492" s="188" t="s">
        <v>966</v>
      </c>
      <c r="G492" s="13"/>
      <c r="H492" s="189">
        <v>9</v>
      </c>
      <c r="I492" s="190"/>
      <c r="J492" s="13"/>
      <c r="K492" s="13"/>
      <c r="L492" s="185"/>
      <c r="M492" s="191"/>
      <c r="N492" s="192"/>
      <c r="O492" s="192"/>
      <c r="P492" s="192"/>
      <c r="Q492" s="192"/>
      <c r="R492" s="192"/>
      <c r="S492" s="192"/>
      <c r="T492" s="19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7" t="s">
        <v>163</v>
      </c>
      <c r="AU492" s="187" t="s">
        <v>86</v>
      </c>
      <c r="AV492" s="13" t="s">
        <v>86</v>
      </c>
      <c r="AW492" s="13" t="s">
        <v>33</v>
      </c>
      <c r="AX492" s="13" t="s">
        <v>77</v>
      </c>
      <c r="AY492" s="187" t="s">
        <v>153</v>
      </c>
    </row>
    <row r="493" s="14" customFormat="1">
      <c r="A493" s="14"/>
      <c r="B493" s="194"/>
      <c r="C493" s="14"/>
      <c r="D493" s="186" t="s">
        <v>163</v>
      </c>
      <c r="E493" s="195" t="s">
        <v>1</v>
      </c>
      <c r="F493" s="196" t="s">
        <v>807</v>
      </c>
      <c r="G493" s="14"/>
      <c r="H493" s="197">
        <v>9</v>
      </c>
      <c r="I493" s="198"/>
      <c r="J493" s="14"/>
      <c r="K493" s="14"/>
      <c r="L493" s="194"/>
      <c r="M493" s="199"/>
      <c r="N493" s="200"/>
      <c r="O493" s="200"/>
      <c r="P493" s="200"/>
      <c r="Q493" s="200"/>
      <c r="R493" s="200"/>
      <c r="S493" s="200"/>
      <c r="T493" s="20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5" t="s">
        <v>163</v>
      </c>
      <c r="AU493" s="195" t="s">
        <v>86</v>
      </c>
      <c r="AV493" s="14" t="s">
        <v>154</v>
      </c>
      <c r="AW493" s="14" t="s">
        <v>33</v>
      </c>
      <c r="AX493" s="14" t="s">
        <v>77</v>
      </c>
      <c r="AY493" s="195" t="s">
        <v>153</v>
      </c>
    </row>
    <row r="494" s="13" customFormat="1">
      <c r="A494" s="13"/>
      <c r="B494" s="185"/>
      <c r="C494" s="13"/>
      <c r="D494" s="186" t="s">
        <v>163</v>
      </c>
      <c r="E494" s="187" t="s">
        <v>1</v>
      </c>
      <c r="F494" s="188" t="s">
        <v>967</v>
      </c>
      <c r="G494" s="13"/>
      <c r="H494" s="189">
        <v>5.5999999999999996</v>
      </c>
      <c r="I494" s="190"/>
      <c r="J494" s="13"/>
      <c r="K494" s="13"/>
      <c r="L494" s="185"/>
      <c r="M494" s="191"/>
      <c r="N494" s="192"/>
      <c r="O494" s="192"/>
      <c r="P494" s="192"/>
      <c r="Q494" s="192"/>
      <c r="R494" s="192"/>
      <c r="S494" s="192"/>
      <c r="T494" s="19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7" t="s">
        <v>163</v>
      </c>
      <c r="AU494" s="187" t="s">
        <v>86</v>
      </c>
      <c r="AV494" s="13" t="s">
        <v>86</v>
      </c>
      <c r="AW494" s="13" t="s">
        <v>33</v>
      </c>
      <c r="AX494" s="13" t="s">
        <v>77</v>
      </c>
      <c r="AY494" s="187" t="s">
        <v>153</v>
      </c>
    </row>
    <row r="495" s="14" customFormat="1">
      <c r="A495" s="14"/>
      <c r="B495" s="194"/>
      <c r="C495" s="14"/>
      <c r="D495" s="186" t="s">
        <v>163</v>
      </c>
      <c r="E495" s="195" t="s">
        <v>1</v>
      </c>
      <c r="F495" s="196" t="s">
        <v>809</v>
      </c>
      <c r="G495" s="14"/>
      <c r="H495" s="197">
        <v>5.5999999999999996</v>
      </c>
      <c r="I495" s="198"/>
      <c r="J495" s="14"/>
      <c r="K495" s="14"/>
      <c r="L495" s="194"/>
      <c r="M495" s="199"/>
      <c r="N495" s="200"/>
      <c r="O495" s="200"/>
      <c r="P495" s="200"/>
      <c r="Q495" s="200"/>
      <c r="R495" s="200"/>
      <c r="S495" s="200"/>
      <c r="T495" s="20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95" t="s">
        <v>163</v>
      </c>
      <c r="AU495" s="195" t="s">
        <v>86</v>
      </c>
      <c r="AV495" s="14" t="s">
        <v>154</v>
      </c>
      <c r="AW495" s="14" t="s">
        <v>33</v>
      </c>
      <c r="AX495" s="14" t="s">
        <v>77</v>
      </c>
      <c r="AY495" s="195" t="s">
        <v>153</v>
      </c>
    </row>
    <row r="496" s="15" customFormat="1">
      <c r="A496" s="15"/>
      <c r="B496" s="212"/>
      <c r="C496" s="15"/>
      <c r="D496" s="186" t="s">
        <v>163</v>
      </c>
      <c r="E496" s="213" t="s">
        <v>110</v>
      </c>
      <c r="F496" s="214" t="s">
        <v>766</v>
      </c>
      <c r="G496" s="15"/>
      <c r="H496" s="215">
        <v>14.6</v>
      </c>
      <c r="I496" s="216"/>
      <c r="J496" s="15"/>
      <c r="K496" s="15"/>
      <c r="L496" s="212"/>
      <c r="M496" s="217"/>
      <c r="N496" s="218"/>
      <c r="O496" s="218"/>
      <c r="P496" s="218"/>
      <c r="Q496" s="218"/>
      <c r="R496" s="218"/>
      <c r="S496" s="218"/>
      <c r="T496" s="219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13" t="s">
        <v>163</v>
      </c>
      <c r="AU496" s="213" t="s">
        <v>86</v>
      </c>
      <c r="AV496" s="15" t="s">
        <v>161</v>
      </c>
      <c r="AW496" s="15" t="s">
        <v>33</v>
      </c>
      <c r="AX496" s="15" t="s">
        <v>8</v>
      </c>
      <c r="AY496" s="213" t="s">
        <v>153</v>
      </c>
    </row>
    <row r="497" s="2" customFormat="1" ht="16.5" customHeight="1">
      <c r="A497" s="37"/>
      <c r="B497" s="171"/>
      <c r="C497" s="202" t="s">
        <v>968</v>
      </c>
      <c r="D497" s="202" t="s">
        <v>257</v>
      </c>
      <c r="E497" s="203" t="s">
        <v>811</v>
      </c>
      <c r="F497" s="204" t="s">
        <v>812</v>
      </c>
      <c r="G497" s="205" t="s">
        <v>159</v>
      </c>
      <c r="H497" s="206">
        <v>16.059999999999999</v>
      </c>
      <c r="I497" s="207"/>
      <c r="J497" s="208">
        <f>ROUND(I497*H497,0)</f>
        <v>0</v>
      </c>
      <c r="K497" s="204" t="s">
        <v>1</v>
      </c>
      <c r="L497" s="209"/>
      <c r="M497" s="210" t="s">
        <v>1</v>
      </c>
      <c r="N497" s="211" t="s">
        <v>42</v>
      </c>
      <c r="O497" s="76"/>
      <c r="P497" s="181">
        <f>O497*H497</f>
        <v>0</v>
      </c>
      <c r="Q497" s="181">
        <v>0.00027999999999999998</v>
      </c>
      <c r="R497" s="181">
        <f>Q497*H497</f>
        <v>0.0044967999999999996</v>
      </c>
      <c r="S497" s="181">
        <v>0</v>
      </c>
      <c r="T497" s="182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83" t="s">
        <v>260</v>
      </c>
      <c r="AT497" s="183" t="s">
        <v>257</v>
      </c>
      <c r="AU497" s="183" t="s">
        <v>86</v>
      </c>
      <c r="AY497" s="18" t="s">
        <v>153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8" t="s">
        <v>8</v>
      </c>
      <c r="BK497" s="184">
        <f>ROUND(I497*H497,0)</f>
        <v>0</v>
      </c>
      <c r="BL497" s="18" t="s">
        <v>201</v>
      </c>
      <c r="BM497" s="183" t="s">
        <v>813</v>
      </c>
    </row>
    <row r="498" s="13" customFormat="1">
      <c r="A498" s="13"/>
      <c r="B498" s="185"/>
      <c r="C498" s="13"/>
      <c r="D498" s="186" t="s">
        <v>163</v>
      </c>
      <c r="E498" s="187" t="s">
        <v>1</v>
      </c>
      <c r="F498" s="188" t="s">
        <v>814</v>
      </c>
      <c r="G498" s="13"/>
      <c r="H498" s="189">
        <v>16.059999999999999</v>
      </c>
      <c r="I498" s="190"/>
      <c r="J498" s="13"/>
      <c r="K498" s="13"/>
      <c r="L498" s="185"/>
      <c r="M498" s="191"/>
      <c r="N498" s="192"/>
      <c r="O498" s="192"/>
      <c r="P498" s="192"/>
      <c r="Q498" s="192"/>
      <c r="R498" s="192"/>
      <c r="S498" s="192"/>
      <c r="T498" s="19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7" t="s">
        <v>163</v>
      </c>
      <c r="AU498" s="187" t="s">
        <v>86</v>
      </c>
      <c r="AV498" s="13" t="s">
        <v>86</v>
      </c>
      <c r="AW498" s="13" t="s">
        <v>33</v>
      </c>
      <c r="AX498" s="13" t="s">
        <v>8</v>
      </c>
      <c r="AY498" s="187" t="s">
        <v>153</v>
      </c>
    </row>
    <row r="499" s="12" customFormat="1" ht="25.92" customHeight="1">
      <c r="A499" s="12"/>
      <c r="B499" s="158"/>
      <c r="C499" s="12"/>
      <c r="D499" s="159" t="s">
        <v>76</v>
      </c>
      <c r="E499" s="160" t="s">
        <v>815</v>
      </c>
      <c r="F499" s="160" t="s">
        <v>816</v>
      </c>
      <c r="G499" s="12"/>
      <c r="H499" s="12"/>
      <c r="I499" s="161"/>
      <c r="J499" s="162">
        <f>BK499</f>
        <v>0</v>
      </c>
      <c r="K499" s="12"/>
      <c r="L499" s="158"/>
      <c r="M499" s="163"/>
      <c r="N499" s="164"/>
      <c r="O499" s="164"/>
      <c r="P499" s="165">
        <f>SUM(P500:P517)</f>
        <v>0</v>
      </c>
      <c r="Q499" s="164"/>
      <c r="R499" s="165">
        <f>SUM(R500:R517)</f>
        <v>0</v>
      </c>
      <c r="S499" s="164"/>
      <c r="T499" s="166">
        <f>SUM(T500:T517)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9" t="s">
        <v>161</v>
      </c>
      <c r="AT499" s="167" t="s">
        <v>76</v>
      </c>
      <c r="AU499" s="167" t="s">
        <v>77</v>
      </c>
      <c r="AY499" s="159" t="s">
        <v>153</v>
      </c>
      <c r="BK499" s="168">
        <f>SUM(BK500:BK517)</f>
        <v>0</v>
      </c>
    </row>
    <row r="500" s="2" customFormat="1" ht="16.5" customHeight="1">
      <c r="A500" s="37"/>
      <c r="B500" s="171"/>
      <c r="C500" s="172" t="s">
        <v>969</v>
      </c>
      <c r="D500" s="172" t="s">
        <v>156</v>
      </c>
      <c r="E500" s="173" t="s">
        <v>818</v>
      </c>
      <c r="F500" s="174" t="s">
        <v>819</v>
      </c>
      <c r="G500" s="175" t="s">
        <v>820</v>
      </c>
      <c r="H500" s="176">
        <v>8</v>
      </c>
      <c r="I500" s="177"/>
      <c r="J500" s="178">
        <f>ROUND(I500*H500,0)</f>
        <v>0</v>
      </c>
      <c r="K500" s="174" t="s">
        <v>160</v>
      </c>
      <c r="L500" s="38"/>
      <c r="M500" s="179" t="s">
        <v>1</v>
      </c>
      <c r="N500" s="180" t="s">
        <v>42</v>
      </c>
      <c r="O500" s="76"/>
      <c r="P500" s="181">
        <f>O500*H500</f>
        <v>0</v>
      </c>
      <c r="Q500" s="181">
        <v>0</v>
      </c>
      <c r="R500" s="181">
        <f>Q500*H500</f>
        <v>0</v>
      </c>
      <c r="S500" s="181">
        <v>0</v>
      </c>
      <c r="T500" s="182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3" t="s">
        <v>821</v>
      </c>
      <c r="AT500" s="183" t="s">
        <v>156</v>
      </c>
      <c r="AU500" s="183" t="s">
        <v>8</v>
      </c>
      <c r="AY500" s="18" t="s">
        <v>153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8" t="s">
        <v>8</v>
      </c>
      <c r="BK500" s="184">
        <f>ROUND(I500*H500,0)</f>
        <v>0</v>
      </c>
      <c r="BL500" s="18" t="s">
        <v>821</v>
      </c>
      <c r="BM500" s="183" t="s">
        <v>822</v>
      </c>
    </row>
    <row r="501" s="13" customFormat="1">
      <c r="A501" s="13"/>
      <c r="B501" s="185"/>
      <c r="C501" s="13"/>
      <c r="D501" s="186" t="s">
        <v>163</v>
      </c>
      <c r="E501" s="187" t="s">
        <v>1</v>
      </c>
      <c r="F501" s="188" t="s">
        <v>823</v>
      </c>
      <c r="G501" s="13"/>
      <c r="H501" s="189">
        <v>8</v>
      </c>
      <c r="I501" s="190"/>
      <c r="J501" s="13"/>
      <c r="K501" s="13"/>
      <c r="L501" s="185"/>
      <c r="M501" s="191"/>
      <c r="N501" s="192"/>
      <c r="O501" s="192"/>
      <c r="P501" s="192"/>
      <c r="Q501" s="192"/>
      <c r="R501" s="192"/>
      <c r="S501" s="192"/>
      <c r="T501" s="19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7" t="s">
        <v>163</v>
      </c>
      <c r="AU501" s="187" t="s">
        <v>8</v>
      </c>
      <c r="AV501" s="13" t="s">
        <v>86</v>
      </c>
      <c r="AW501" s="13" t="s">
        <v>33</v>
      </c>
      <c r="AX501" s="13" t="s">
        <v>8</v>
      </c>
      <c r="AY501" s="187" t="s">
        <v>153</v>
      </c>
    </row>
    <row r="502" s="2" customFormat="1" ht="16.5" customHeight="1">
      <c r="A502" s="37"/>
      <c r="B502" s="171"/>
      <c r="C502" s="172" t="s">
        <v>970</v>
      </c>
      <c r="D502" s="172" t="s">
        <v>156</v>
      </c>
      <c r="E502" s="173" t="s">
        <v>825</v>
      </c>
      <c r="F502" s="174" t="s">
        <v>826</v>
      </c>
      <c r="G502" s="175" t="s">
        <v>820</v>
      </c>
      <c r="H502" s="176">
        <v>8</v>
      </c>
      <c r="I502" s="177"/>
      <c r="J502" s="178">
        <f>ROUND(I502*H502,0)</f>
        <v>0</v>
      </c>
      <c r="K502" s="174" t="s">
        <v>160</v>
      </c>
      <c r="L502" s="38"/>
      <c r="M502" s="179" t="s">
        <v>1</v>
      </c>
      <c r="N502" s="180" t="s">
        <v>42</v>
      </c>
      <c r="O502" s="76"/>
      <c r="P502" s="181">
        <f>O502*H502</f>
        <v>0</v>
      </c>
      <c r="Q502" s="181">
        <v>0</v>
      </c>
      <c r="R502" s="181">
        <f>Q502*H502</f>
        <v>0</v>
      </c>
      <c r="S502" s="181">
        <v>0</v>
      </c>
      <c r="T502" s="182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3" t="s">
        <v>821</v>
      </c>
      <c r="AT502" s="183" t="s">
        <v>156</v>
      </c>
      <c r="AU502" s="183" t="s">
        <v>8</v>
      </c>
      <c r="AY502" s="18" t="s">
        <v>153</v>
      </c>
      <c r="BE502" s="184">
        <f>IF(N502="základní",J502,0)</f>
        <v>0</v>
      </c>
      <c r="BF502" s="184">
        <f>IF(N502="snížená",J502,0)</f>
        <v>0</v>
      </c>
      <c r="BG502" s="184">
        <f>IF(N502="zákl. přenesená",J502,0)</f>
        <v>0</v>
      </c>
      <c r="BH502" s="184">
        <f>IF(N502="sníž. přenesená",J502,0)</f>
        <v>0</v>
      </c>
      <c r="BI502" s="184">
        <f>IF(N502="nulová",J502,0)</f>
        <v>0</v>
      </c>
      <c r="BJ502" s="18" t="s">
        <v>8</v>
      </c>
      <c r="BK502" s="184">
        <f>ROUND(I502*H502,0)</f>
        <v>0</v>
      </c>
      <c r="BL502" s="18" t="s">
        <v>821</v>
      </c>
      <c r="BM502" s="183" t="s">
        <v>827</v>
      </c>
    </row>
    <row r="503" s="13" customFormat="1">
      <c r="A503" s="13"/>
      <c r="B503" s="185"/>
      <c r="C503" s="13"/>
      <c r="D503" s="186" t="s">
        <v>163</v>
      </c>
      <c r="E503" s="187" t="s">
        <v>1</v>
      </c>
      <c r="F503" s="188" t="s">
        <v>828</v>
      </c>
      <c r="G503" s="13"/>
      <c r="H503" s="189">
        <v>8</v>
      </c>
      <c r="I503" s="190"/>
      <c r="J503" s="13"/>
      <c r="K503" s="13"/>
      <c r="L503" s="185"/>
      <c r="M503" s="191"/>
      <c r="N503" s="192"/>
      <c r="O503" s="192"/>
      <c r="P503" s="192"/>
      <c r="Q503" s="192"/>
      <c r="R503" s="192"/>
      <c r="S503" s="192"/>
      <c r="T503" s="19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87" t="s">
        <v>163</v>
      </c>
      <c r="AU503" s="187" t="s">
        <v>8</v>
      </c>
      <c r="AV503" s="13" t="s">
        <v>86</v>
      </c>
      <c r="AW503" s="13" t="s">
        <v>33</v>
      </c>
      <c r="AX503" s="13" t="s">
        <v>77</v>
      </c>
      <c r="AY503" s="187" t="s">
        <v>153</v>
      </c>
    </row>
    <row r="504" s="14" customFormat="1">
      <c r="A504" s="14"/>
      <c r="B504" s="194"/>
      <c r="C504" s="14"/>
      <c r="D504" s="186" t="s">
        <v>163</v>
      </c>
      <c r="E504" s="195" t="s">
        <v>1</v>
      </c>
      <c r="F504" s="196" t="s">
        <v>189</v>
      </c>
      <c r="G504" s="14"/>
      <c r="H504" s="197">
        <v>8</v>
      </c>
      <c r="I504" s="198"/>
      <c r="J504" s="14"/>
      <c r="K504" s="14"/>
      <c r="L504" s="194"/>
      <c r="M504" s="199"/>
      <c r="N504" s="200"/>
      <c r="O504" s="200"/>
      <c r="P504" s="200"/>
      <c r="Q504" s="200"/>
      <c r="R504" s="200"/>
      <c r="S504" s="200"/>
      <c r="T504" s="20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5" t="s">
        <v>163</v>
      </c>
      <c r="AU504" s="195" t="s">
        <v>8</v>
      </c>
      <c r="AV504" s="14" t="s">
        <v>154</v>
      </c>
      <c r="AW504" s="14" t="s">
        <v>33</v>
      </c>
      <c r="AX504" s="14" t="s">
        <v>8</v>
      </c>
      <c r="AY504" s="195" t="s">
        <v>153</v>
      </c>
    </row>
    <row r="505" s="2" customFormat="1" ht="16.5" customHeight="1">
      <c r="A505" s="37"/>
      <c r="B505" s="171"/>
      <c r="C505" s="172" t="s">
        <v>971</v>
      </c>
      <c r="D505" s="172" t="s">
        <v>156</v>
      </c>
      <c r="E505" s="173" t="s">
        <v>830</v>
      </c>
      <c r="F505" s="174" t="s">
        <v>831</v>
      </c>
      <c r="G505" s="175" t="s">
        <v>820</v>
      </c>
      <c r="H505" s="176">
        <v>8</v>
      </c>
      <c r="I505" s="177"/>
      <c r="J505" s="178">
        <f>ROUND(I505*H505,0)</f>
        <v>0</v>
      </c>
      <c r="K505" s="174" t="s">
        <v>160</v>
      </c>
      <c r="L505" s="38"/>
      <c r="M505" s="179" t="s">
        <v>1</v>
      </c>
      <c r="N505" s="180" t="s">
        <v>42</v>
      </c>
      <c r="O505" s="76"/>
      <c r="P505" s="181">
        <f>O505*H505</f>
        <v>0</v>
      </c>
      <c r="Q505" s="181">
        <v>0</v>
      </c>
      <c r="R505" s="181">
        <f>Q505*H505</f>
        <v>0</v>
      </c>
      <c r="S505" s="181">
        <v>0</v>
      </c>
      <c r="T505" s="182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3" t="s">
        <v>821</v>
      </c>
      <c r="AT505" s="183" t="s">
        <v>156</v>
      </c>
      <c r="AU505" s="183" t="s">
        <v>8</v>
      </c>
      <c r="AY505" s="18" t="s">
        <v>153</v>
      </c>
      <c r="BE505" s="184">
        <f>IF(N505="základní",J505,0)</f>
        <v>0</v>
      </c>
      <c r="BF505" s="184">
        <f>IF(N505="snížená",J505,0)</f>
        <v>0</v>
      </c>
      <c r="BG505" s="184">
        <f>IF(N505="zákl. přenesená",J505,0)</f>
        <v>0</v>
      </c>
      <c r="BH505" s="184">
        <f>IF(N505="sníž. přenesená",J505,0)</f>
        <v>0</v>
      </c>
      <c r="BI505" s="184">
        <f>IF(N505="nulová",J505,0)</f>
        <v>0</v>
      </c>
      <c r="BJ505" s="18" t="s">
        <v>8</v>
      </c>
      <c r="BK505" s="184">
        <f>ROUND(I505*H505,0)</f>
        <v>0</v>
      </c>
      <c r="BL505" s="18" t="s">
        <v>821</v>
      </c>
      <c r="BM505" s="183" t="s">
        <v>832</v>
      </c>
    </row>
    <row r="506" s="13" customFormat="1">
      <c r="A506" s="13"/>
      <c r="B506" s="185"/>
      <c r="C506" s="13"/>
      <c r="D506" s="186" t="s">
        <v>163</v>
      </c>
      <c r="E506" s="187" t="s">
        <v>1</v>
      </c>
      <c r="F506" s="188" t="s">
        <v>833</v>
      </c>
      <c r="G506" s="13"/>
      <c r="H506" s="189">
        <v>8</v>
      </c>
      <c r="I506" s="190"/>
      <c r="J506" s="13"/>
      <c r="K506" s="13"/>
      <c r="L506" s="185"/>
      <c r="M506" s="191"/>
      <c r="N506" s="192"/>
      <c r="O506" s="192"/>
      <c r="P506" s="192"/>
      <c r="Q506" s="192"/>
      <c r="R506" s="192"/>
      <c r="S506" s="192"/>
      <c r="T506" s="19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7" t="s">
        <v>163</v>
      </c>
      <c r="AU506" s="187" t="s">
        <v>8</v>
      </c>
      <c r="AV506" s="13" t="s">
        <v>86</v>
      </c>
      <c r="AW506" s="13" t="s">
        <v>33</v>
      </c>
      <c r="AX506" s="13" t="s">
        <v>77</v>
      </c>
      <c r="AY506" s="187" t="s">
        <v>153</v>
      </c>
    </row>
    <row r="507" s="14" customFormat="1">
      <c r="A507" s="14"/>
      <c r="B507" s="194"/>
      <c r="C507" s="14"/>
      <c r="D507" s="186" t="s">
        <v>163</v>
      </c>
      <c r="E507" s="195" t="s">
        <v>1</v>
      </c>
      <c r="F507" s="196" t="s">
        <v>189</v>
      </c>
      <c r="G507" s="14"/>
      <c r="H507" s="197">
        <v>8</v>
      </c>
      <c r="I507" s="198"/>
      <c r="J507" s="14"/>
      <c r="K507" s="14"/>
      <c r="L507" s="194"/>
      <c r="M507" s="199"/>
      <c r="N507" s="200"/>
      <c r="O507" s="200"/>
      <c r="P507" s="200"/>
      <c r="Q507" s="200"/>
      <c r="R507" s="200"/>
      <c r="S507" s="200"/>
      <c r="T507" s="20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5" t="s">
        <v>163</v>
      </c>
      <c r="AU507" s="195" t="s">
        <v>8</v>
      </c>
      <c r="AV507" s="14" t="s">
        <v>154</v>
      </c>
      <c r="AW507" s="14" t="s">
        <v>33</v>
      </c>
      <c r="AX507" s="14" t="s">
        <v>8</v>
      </c>
      <c r="AY507" s="195" t="s">
        <v>153</v>
      </c>
    </row>
    <row r="508" s="2" customFormat="1" ht="16.5" customHeight="1">
      <c r="A508" s="37"/>
      <c r="B508" s="171"/>
      <c r="C508" s="172" t="s">
        <v>972</v>
      </c>
      <c r="D508" s="172" t="s">
        <v>156</v>
      </c>
      <c r="E508" s="173" t="s">
        <v>835</v>
      </c>
      <c r="F508" s="174" t="s">
        <v>836</v>
      </c>
      <c r="G508" s="175" t="s">
        <v>820</v>
      </c>
      <c r="H508" s="176">
        <v>8</v>
      </c>
      <c r="I508" s="177"/>
      <c r="J508" s="178">
        <f>ROUND(I508*H508,0)</f>
        <v>0</v>
      </c>
      <c r="K508" s="174" t="s">
        <v>160</v>
      </c>
      <c r="L508" s="38"/>
      <c r="M508" s="179" t="s">
        <v>1</v>
      </c>
      <c r="N508" s="180" t="s">
        <v>42</v>
      </c>
      <c r="O508" s="76"/>
      <c r="P508" s="181">
        <f>O508*H508</f>
        <v>0</v>
      </c>
      <c r="Q508" s="181">
        <v>0</v>
      </c>
      <c r="R508" s="181">
        <f>Q508*H508</f>
        <v>0</v>
      </c>
      <c r="S508" s="181">
        <v>0</v>
      </c>
      <c r="T508" s="182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3" t="s">
        <v>821</v>
      </c>
      <c r="AT508" s="183" t="s">
        <v>156</v>
      </c>
      <c r="AU508" s="183" t="s">
        <v>8</v>
      </c>
      <c r="AY508" s="18" t="s">
        <v>153</v>
      </c>
      <c r="BE508" s="184">
        <f>IF(N508="základní",J508,0)</f>
        <v>0</v>
      </c>
      <c r="BF508" s="184">
        <f>IF(N508="snížená",J508,0)</f>
        <v>0</v>
      </c>
      <c r="BG508" s="184">
        <f>IF(N508="zákl. přenesená",J508,0)</f>
        <v>0</v>
      </c>
      <c r="BH508" s="184">
        <f>IF(N508="sníž. přenesená",J508,0)</f>
        <v>0</v>
      </c>
      <c r="BI508" s="184">
        <f>IF(N508="nulová",J508,0)</f>
        <v>0</v>
      </c>
      <c r="BJ508" s="18" t="s">
        <v>8</v>
      </c>
      <c r="BK508" s="184">
        <f>ROUND(I508*H508,0)</f>
        <v>0</v>
      </c>
      <c r="BL508" s="18" t="s">
        <v>821</v>
      </c>
      <c r="BM508" s="183" t="s">
        <v>837</v>
      </c>
    </row>
    <row r="509" s="13" customFormat="1">
      <c r="A509" s="13"/>
      <c r="B509" s="185"/>
      <c r="C509" s="13"/>
      <c r="D509" s="186" t="s">
        <v>163</v>
      </c>
      <c r="E509" s="187" t="s">
        <v>1</v>
      </c>
      <c r="F509" s="188" t="s">
        <v>838</v>
      </c>
      <c r="G509" s="13"/>
      <c r="H509" s="189">
        <v>8</v>
      </c>
      <c r="I509" s="190"/>
      <c r="J509" s="13"/>
      <c r="K509" s="13"/>
      <c r="L509" s="185"/>
      <c r="M509" s="191"/>
      <c r="N509" s="192"/>
      <c r="O509" s="192"/>
      <c r="P509" s="192"/>
      <c r="Q509" s="192"/>
      <c r="R509" s="192"/>
      <c r="S509" s="192"/>
      <c r="T509" s="19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7" t="s">
        <v>163</v>
      </c>
      <c r="AU509" s="187" t="s">
        <v>8</v>
      </c>
      <c r="AV509" s="13" t="s">
        <v>86</v>
      </c>
      <c r="AW509" s="13" t="s">
        <v>33</v>
      </c>
      <c r="AX509" s="13" t="s">
        <v>77</v>
      </c>
      <c r="AY509" s="187" t="s">
        <v>153</v>
      </c>
    </row>
    <row r="510" s="14" customFormat="1">
      <c r="A510" s="14"/>
      <c r="B510" s="194"/>
      <c r="C510" s="14"/>
      <c r="D510" s="186" t="s">
        <v>163</v>
      </c>
      <c r="E510" s="195" t="s">
        <v>1</v>
      </c>
      <c r="F510" s="196" t="s">
        <v>189</v>
      </c>
      <c r="G510" s="14"/>
      <c r="H510" s="197">
        <v>8</v>
      </c>
      <c r="I510" s="198"/>
      <c r="J510" s="14"/>
      <c r="K510" s="14"/>
      <c r="L510" s="194"/>
      <c r="M510" s="199"/>
      <c r="N510" s="200"/>
      <c r="O510" s="200"/>
      <c r="P510" s="200"/>
      <c r="Q510" s="200"/>
      <c r="R510" s="200"/>
      <c r="S510" s="200"/>
      <c r="T510" s="20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5" t="s">
        <v>163</v>
      </c>
      <c r="AU510" s="195" t="s">
        <v>8</v>
      </c>
      <c r="AV510" s="14" t="s">
        <v>154</v>
      </c>
      <c r="AW510" s="14" t="s">
        <v>33</v>
      </c>
      <c r="AX510" s="14" t="s">
        <v>8</v>
      </c>
      <c r="AY510" s="195" t="s">
        <v>153</v>
      </c>
    </row>
    <row r="511" s="2" customFormat="1" ht="21.75" customHeight="1">
      <c r="A511" s="37"/>
      <c r="B511" s="171"/>
      <c r="C511" s="172" t="s">
        <v>973</v>
      </c>
      <c r="D511" s="172" t="s">
        <v>156</v>
      </c>
      <c r="E511" s="173" t="s">
        <v>839</v>
      </c>
      <c r="F511" s="174" t="s">
        <v>840</v>
      </c>
      <c r="G511" s="175" t="s">
        <v>820</v>
      </c>
      <c r="H511" s="176">
        <v>40</v>
      </c>
      <c r="I511" s="177"/>
      <c r="J511" s="178">
        <f>ROUND(I511*H511,0)</f>
        <v>0</v>
      </c>
      <c r="K511" s="174" t="s">
        <v>160</v>
      </c>
      <c r="L511" s="38"/>
      <c r="M511" s="179" t="s">
        <v>1</v>
      </c>
      <c r="N511" s="180" t="s">
        <v>42</v>
      </c>
      <c r="O511" s="76"/>
      <c r="P511" s="181">
        <f>O511*H511</f>
        <v>0</v>
      </c>
      <c r="Q511" s="181">
        <v>0</v>
      </c>
      <c r="R511" s="181">
        <f>Q511*H511</f>
        <v>0</v>
      </c>
      <c r="S511" s="181">
        <v>0</v>
      </c>
      <c r="T511" s="182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3" t="s">
        <v>821</v>
      </c>
      <c r="AT511" s="183" t="s">
        <v>156</v>
      </c>
      <c r="AU511" s="183" t="s">
        <v>8</v>
      </c>
      <c r="AY511" s="18" t="s">
        <v>153</v>
      </c>
      <c r="BE511" s="184">
        <f>IF(N511="základní",J511,0)</f>
        <v>0</v>
      </c>
      <c r="BF511" s="184">
        <f>IF(N511="snížená",J511,0)</f>
        <v>0</v>
      </c>
      <c r="BG511" s="184">
        <f>IF(N511="zákl. přenesená",J511,0)</f>
        <v>0</v>
      </c>
      <c r="BH511" s="184">
        <f>IF(N511="sníž. přenesená",J511,0)</f>
        <v>0</v>
      </c>
      <c r="BI511" s="184">
        <f>IF(N511="nulová",J511,0)</f>
        <v>0</v>
      </c>
      <c r="BJ511" s="18" t="s">
        <v>8</v>
      </c>
      <c r="BK511" s="184">
        <f>ROUND(I511*H511,0)</f>
        <v>0</v>
      </c>
      <c r="BL511" s="18" t="s">
        <v>821</v>
      </c>
      <c r="BM511" s="183" t="s">
        <v>841</v>
      </c>
    </row>
    <row r="512" s="13" customFormat="1">
      <c r="A512" s="13"/>
      <c r="B512" s="185"/>
      <c r="C512" s="13"/>
      <c r="D512" s="186" t="s">
        <v>163</v>
      </c>
      <c r="E512" s="187" t="s">
        <v>1</v>
      </c>
      <c r="F512" s="188" t="s">
        <v>842</v>
      </c>
      <c r="G512" s="13"/>
      <c r="H512" s="189">
        <v>40</v>
      </c>
      <c r="I512" s="190"/>
      <c r="J512" s="13"/>
      <c r="K512" s="13"/>
      <c r="L512" s="185"/>
      <c r="M512" s="191"/>
      <c r="N512" s="192"/>
      <c r="O512" s="192"/>
      <c r="P512" s="192"/>
      <c r="Q512" s="192"/>
      <c r="R512" s="192"/>
      <c r="S512" s="192"/>
      <c r="T512" s="19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7" t="s">
        <v>163</v>
      </c>
      <c r="AU512" s="187" t="s">
        <v>8</v>
      </c>
      <c r="AV512" s="13" t="s">
        <v>86</v>
      </c>
      <c r="AW512" s="13" t="s">
        <v>33</v>
      </c>
      <c r="AX512" s="13" t="s">
        <v>8</v>
      </c>
      <c r="AY512" s="187" t="s">
        <v>153</v>
      </c>
    </row>
    <row r="513" s="2" customFormat="1" ht="24.15" customHeight="1">
      <c r="A513" s="37"/>
      <c r="B513" s="171"/>
      <c r="C513" s="172" t="s">
        <v>618</v>
      </c>
      <c r="D513" s="172" t="s">
        <v>156</v>
      </c>
      <c r="E513" s="173" t="s">
        <v>844</v>
      </c>
      <c r="F513" s="174" t="s">
        <v>845</v>
      </c>
      <c r="G513" s="175" t="s">
        <v>820</v>
      </c>
      <c r="H513" s="176">
        <v>8</v>
      </c>
      <c r="I513" s="177"/>
      <c r="J513" s="178">
        <f>ROUND(I513*H513,0)</f>
        <v>0</v>
      </c>
      <c r="K513" s="174" t="s">
        <v>160</v>
      </c>
      <c r="L513" s="38"/>
      <c r="M513" s="179" t="s">
        <v>1</v>
      </c>
      <c r="N513" s="180" t="s">
        <v>42</v>
      </c>
      <c r="O513" s="76"/>
      <c r="P513" s="181">
        <f>O513*H513</f>
        <v>0</v>
      </c>
      <c r="Q513" s="181">
        <v>0</v>
      </c>
      <c r="R513" s="181">
        <f>Q513*H513</f>
        <v>0</v>
      </c>
      <c r="S513" s="181">
        <v>0</v>
      </c>
      <c r="T513" s="182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3" t="s">
        <v>821</v>
      </c>
      <c r="AT513" s="183" t="s">
        <v>156</v>
      </c>
      <c r="AU513" s="183" t="s">
        <v>8</v>
      </c>
      <c r="AY513" s="18" t="s">
        <v>153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18" t="s">
        <v>8</v>
      </c>
      <c r="BK513" s="184">
        <f>ROUND(I513*H513,0)</f>
        <v>0</v>
      </c>
      <c r="BL513" s="18" t="s">
        <v>821</v>
      </c>
      <c r="BM513" s="183" t="s">
        <v>846</v>
      </c>
    </row>
    <row r="514" s="13" customFormat="1">
      <c r="A514" s="13"/>
      <c r="B514" s="185"/>
      <c r="C514" s="13"/>
      <c r="D514" s="186" t="s">
        <v>163</v>
      </c>
      <c r="E514" s="187" t="s">
        <v>1</v>
      </c>
      <c r="F514" s="188" t="s">
        <v>847</v>
      </c>
      <c r="G514" s="13"/>
      <c r="H514" s="189">
        <v>8</v>
      </c>
      <c r="I514" s="190"/>
      <c r="J514" s="13"/>
      <c r="K514" s="13"/>
      <c r="L514" s="185"/>
      <c r="M514" s="191"/>
      <c r="N514" s="192"/>
      <c r="O514" s="192"/>
      <c r="P514" s="192"/>
      <c r="Q514" s="192"/>
      <c r="R514" s="192"/>
      <c r="S514" s="192"/>
      <c r="T514" s="19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7" t="s">
        <v>163</v>
      </c>
      <c r="AU514" s="187" t="s">
        <v>8</v>
      </c>
      <c r="AV514" s="13" t="s">
        <v>86</v>
      </c>
      <c r="AW514" s="13" t="s">
        <v>33</v>
      </c>
      <c r="AX514" s="13" t="s">
        <v>77</v>
      </c>
      <c r="AY514" s="187" t="s">
        <v>153</v>
      </c>
    </row>
    <row r="515" s="14" customFormat="1">
      <c r="A515" s="14"/>
      <c r="B515" s="194"/>
      <c r="C515" s="14"/>
      <c r="D515" s="186" t="s">
        <v>163</v>
      </c>
      <c r="E515" s="195" t="s">
        <v>1</v>
      </c>
      <c r="F515" s="196" t="s">
        <v>189</v>
      </c>
      <c r="G515" s="14"/>
      <c r="H515" s="197">
        <v>8</v>
      </c>
      <c r="I515" s="198"/>
      <c r="J515" s="14"/>
      <c r="K515" s="14"/>
      <c r="L515" s="194"/>
      <c r="M515" s="199"/>
      <c r="N515" s="200"/>
      <c r="O515" s="200"/>
      <c r="P515" s="200"/>
      <c r="Q515" s="200"/>
      <c r="R515" s="200"/>
      <c r="S515" s="200"/>
      <c r="T515" s="20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5" t="s">
        <v>163</v>
      </c>
      <c r="AU515" s="195" t="s">
        <v>8</v>
      </c>
      <c r="AV515" s="14" t="s">
        <v>154</v>
      </c>
      <c r="AW515" s="14" t="s">
        <v>33</v>
      </c>
      <c r="AX515" s="14" t="s">
        <v>8</v>
      </c>
      <c r="AY515" s="195" t="s">
        <v>153</v>
      </c>
    </row>
    <row r="516" s="2" customFormat="1" ht="16.5" customHeight="1">
      <c r="A516" s="37"/>
      <c r="B516" s="171"/>
      <c r="C516" s="172" t="s">
        <v>974</v>
      </c>
      <c r="D516" s="172" t="s">
        <v>156</v>
      </c>
      <c r="E516" s="173" t="s">
        <v>848</v>
      </c>
      <c r="F516" s="174" t="s">
        <v>849</v>
      </c>
      <c r="G516" s="175" t="s">
        <v>820</v>
      </c>
      <c r="H516" s="176">
        <v>2</v>
      </c>
      <c r="I516" s="177"/>
      <c r="J516" s="178">
        <f>ROUND(I516*H516,0)</f>
        <v>0</v>
      </c>
      <c r="K516" s="174" t="s">
        <v>160</v>
      </c>
      <c r="L516" s="38"/>
      <c r="M516" s="179" t="s">
        <v>1</v>
      </c>
      <c r="N516" s="180" t="s">
        <v>42</v>
      </c>
      <c r="O516" s="76"/>
      <c r="P516" s="181">
        <f>O516*H516</f>
        <v>0</v>
      </c>
      <c r="Q516" s="181">
        <v>0</v>
      </c>
      <c r="R516" s="181">
        <f>Q516*H516</f>
        <v>0</v>
      </c>
      <c r="S516" s="181">
        <v>0</v>
      </c>
      <c r="T516" s="182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3" t="s">
        <v>821</v>
      </c>
      <c r="AT516" s="183" t="s">
        <v>156</v>
      </c>
      <c r="AU516" s="183" t="s">
        <v>8</v>
      </c>
      <c r="AY516" s="18" t="s">
        <v>153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18" t="s">
        <v>8</v>
      </c>
      <c r="BK516" s="184">
        <f>ROUND(I516*H516,0)</f>
        <v>0</v>
      </c>
      <c r="BL516" s="18" t="s">
        <v>821</v>
      </c>
      <c r="BM516" s="183" t="s">
        <v>850</v>
      </c>
    </row>
    <row r="517" s="13" customFormat="1">
      <c r="A517" s="13"/>
      <c r="B517" s="185"/>
      <c r="C517" s="13"/>
      <c r="D517" s="186" t="s">
        <v>163</v>
      </c>
      <c r="E517" s="187" t="s">
        <v>1</v>
      </c>
      <c r="F517" s="188" t="s">
        <v>851</v>
      </c>
      <c r="G517" s="13"/>
      <c r="H517" s="189">
        <v>2</v>
      </c>
      <c r="I517" s="190"/>
      <c r="J517" s="13"/>
      <c r="K517" s="13"/>
      <c r="L517" s="185"/>
      <c r="M517" s="220"/>
      <c r="N517" s="221"/>
      <c r="O517" s="221"/>
      <c r="P517" s="221"/>
      <c r="Q517" s="221"/>
      <c r="R517" s="221"/>
      <c r="S517" s="221"/>
      <c r="T517" s="22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7" t="s">
        <v>163</v>
      </c>
      <c r="AU517" s="187" t="s">
        <v>8</v>
      </c>
      <c r="AV517" s="13" t="s">
        <v>86</v>
      </c>
      <c r="AW517" s="13" t="s">
        <v>33</v>
      </c>
      <c r="AX517" s="13" t="s">
        <v>8</v>
      </c>
      <c r="AY517" s="187" t="s">
        <v>153</v>
      </c>
    </row>
    <row r="518" s="2" customFormat="1" ht="6.96" customHeight="1">
      <c r="A518" s="37"/>
      <c r="B518" s="59"/>
      <c r="C518" s="60"/>
      <c r="D518" s="60"/>
      <c r="E518" s="60"/>
      <c r="F518" s="60"/>
      <c r="G518" s="60"/>
      <c r="H518" s="60"/>
      <c r="I518" s="60"/>
      <c r="J518" s="60"/>
      <c r="K518" s="60"/>
      <c r="L518" s="38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</sheetData>
  <autoFilter ref="C133:K51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19" t="s">
        <v>98</v>
      </c>
      <c r="BA2" s="119" t="s">
        <v>99</v>
      </c>
      <c r="BB2" s="119" t="s">
        <v>1</v>
      </c>
      <c r="BC2" s="119" t="s">
        <v>975</v>
      </c>
      <c r="BD2" s="119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19" t="s">
        <v>101</v>
      </c>
      <c r="BA3" s="119" t="s">
        <v>99</v>
      </c>
      <c r="BB3" s="119" t="s">
        <v>1</v>
      </c>
      <c r="BC3" s="119" t="s">
        <v>976</v>
      </c>
      <c r="BD3" s="119" t="s">
        <v>86</v>
      </c>
    </row>
    <row r="4" s="1" customFormat="1" ht="24.96" customHeight="1">
      <c r="B4" s="21"/>
      <c r="D4" s="22" t="s">
        <v>103</v>
      </c>
      <c r="L4" s="21"/>
      <c r="M4" s="120" t="s">
        <v>11</v>
      </c>
      <c r="AT4" s="18" t="s">
        <v>3</v>
      </c>
      <c r="AZ4" s="119" t="s">
        <v>104</v>
      </c>
      <c r="BA4" s="119" t="s">
        <v>105</v>
      </c>
      <c r="BB4" s="119" t="s">
        <v>1</v>
      </c>
      <c r="BC4" s="119" t="s">
        <v>977</v>
      </c>
      <c r="BD4" s="119" t="s">
        <v>86</v>
      </c>
    </row>
    <row r="5" s="1" customFormat="1" ht="6.96" customHeight="1">
      <c r="B5" s="21"/>
      <c r="L5" s="21"/>
      <c r="AZ5" s="119" t="s">
        <v>107</v>
      </c>
      <c r="BA5" s="119" t="s">
        <v>108</v>
      </c>
      <c r="BB5" s="119" t="s">
        <v>1</v>
      </c>
      <c r="BC5" s="119" t="s">
        <v>978</v>
      </c>
      <c r="BD5" s="119" t="s">
        <v>86</v>
      </c>
    </row>
    <row r="6" s="1" customFormat="1" ht="12" customHeight="1">
      <c r="B6" s="21"/>
      <c r="D6" s="31" t="s">
        <v>17</v>
      </c>
      <c r="L6" s="21"/>
      <c r="AZ6" s="119" t="s">
        <v>110</v>
      </c>
      <c r="BA6" s="119" t="s">
        <v>111</v>
      </c>
      <c r="BB6" s="119" t="s">
        <v>1</v>
      </c>
      <c r="BC6" s="119" t="s">
        <v>979</v>
      </c>
      <c r="BD6" s="119" t="s">
        <v>86</v>
      </c>
    </row>
    <row r="7" s="1" customFormat="1" ht="16.5" customHeight="1">
      <c r="B7" s="21"/>
      <c r="E7" s="121" t="str">
        <f>'Rekapitulace stavby'!K6</f>
        <v>Stavební úpravy soc. zázemí UHK, FIM - 3.n.p.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980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10. 6. 2023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ROUND(J134,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ROUND((SUM(BE134:BE451)),  0)</f>
        <v>0</v>
      </c>
      <c r="G33" s="37"/>
      <c r="H33" s="37"/>
      <c r="I33" s="128">
        <v>0.20999999999999999</v>
      </c>
      <c r="J33" s="127">
        <f>ROUND(((SUM(BE134:BE451))*I33),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ROUND((SUM(BF134:BF451)),  0)</f>
        <v>0</v>
      </c>
      <c r="G34" s="37"/>
      <c r="H34" s="37"/>
      <c r="I34" s="128">
        <v>0.14999999999999999</v>
      </c>
      <c r="J34" s="127">
        <f>ROUND(((SUM(BF134:BF451))*I34),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ROUND((SUM(BG134:BG451)),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ROUND((SUM(BH134:BH451)),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ROUND((SUM(BI134:BI451)),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FIM - 3.n.p.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13 - Kompletní modernizace sociálního zázemí m.č. 301-302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10. 6. 2023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118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119</v>
      </c>
    </row>
    <row r="97" s="9" customFormat="1" ht="24.96" customHeight="1">
      <c r="A97" s="9"/>
      <c r="B97" s="140"/>
      <c r="C97" s="9"/>
      <c r="D97" s="141" t="s">
        <v>120</v>
      </c>
      <c r="E97" s="142"/>
      <c r="F97" s="142"/>
      <c r="G97" s="142"/>
      <c r="H97" s="142"/>
      <c r="I97" s="142"/>
      <c r="J97" s="143">
        <f>J135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121</v>
      </c>
      <c r="E98" s="146"/>
      <c r="F98" s="146"/>
      <c r="G98" s="146"/>
      <c r="H98" s="146"/>
      <c r="I98" s="146"/>
      <c r="J98" s="147">
        <f>J136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122</v>
      </c>
      <c r="E99" s="146"/>
      <c r="F99" s="146"/>
      <c r="G99" s="146"/>
      <c r="H99" s="146"/>
      <c r="I99" s="146"/>
      <c r="J99" s="147">
        <f>J139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123</v>
      </c>
      <c r="E100" s="146"/>
      <c r="F100" s="146"/>
      <c r="G100" s="146"/>
      <c r="H100" s="146"/>
      <c r="I100" s="146"/>
      <c r="J100" s="147">
        <f>J142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124</v>
      </c>
      <c r="E101" s="146"/>
      <c r="F101" s="146"/>
      <c r="G101" s="146"/>
      <c r="H101" s="146"/>
      <c r="I101" s="146"/>
      <c r="J101" s="147">
        <f>J160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125</v>
      </c>
      <c r="E102" s="146"/>
      <c r="F102" s="146"/>
      <c r="G102" s="146"/>
      <c r="H102" s="146"/>
      <c r="I102" s="146"/>
      <c r="J102" s="147">
        <f>J168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0"/>
      <c r="C103" s="9"/>
      <c r="D103" s="141" t="s">
        <v>126</v>
      </c>
      <c r="E103" s="142"/>
      <c r="F103" s="142"/>
      <c r="G103" s="142"/>
      <c r="H103" s="142"/>
      <c r="I103" s="142"/>
      <c r="J103" s="143">
        <f>J171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4"/>
      <c r="C104" s="10"/>
      <c r="D104" s="145" t="s">
        <v>127</v>
      </c>
      <c r="E104" s="146"/>
      <c r="F104" s="146"/>
      <c r="G104" s="146"/>
      <c r="H104" s="146"/>
      <c r="I104" s="146"/>
      <c r="J104" s="147">
        <f>J172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128</v>
      </c>
      <c r="E105" s="146"/>
      <c r="F105" s="146"/>
      <c r="G105" s="146"/>
      <c r="H105" s="146"/>
      <c r="I105" s="146"/>
      <c r="J105" s="147">
        <f>J177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129</v>
      </c>
      <c r="E106" s="146"/>
      <c r="F106" s="146"/>
      <c r="G106" s="146"/>
      <c r="H106" s="146"/>
      <c r="I106" s="146"/>
      <c r="J106" s="147">
        <f>J239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130</v>
      </c>
      <c r="E107" s="146"/>
      <c r="F107" s="146"/>
      <c r="G107" s="146"/>
      <c r="H107" s="146"/>
      <c r="I107" s="146"/>
      <c r="J107" s="147">
        <f>J247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131</v>
      </c>
      <c r="E108" s="146"/>
      <c r="F108" s="146"/>
      <c r="G108" s="146"/>
      <c r="H108" s="146"/>
      <c r="I108" s="146"/>
      <c r="J108" s="147">
        <f>J280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132</v>
      </c>
      <c r="E109" s="146"/>
      <c r="F109" s="146"/>
      <c r="G109" s="146"/>
      <c r="H109" s="146"/>
      <c r="I109" s="146"/>
      <c r="J109" s="147">
        <f>J286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133</v>
      </c>
      <c r="E110" s="146"/>
      <c r="F110" s="146"/>
      <c r="G110" s="146"/>
      <c r="H110" s="146"/>
      <c r="I110" s="146"/>
      <c r="J110" s="147">
        <f>J316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134</v>
      </c>
      <c r="E111" s="146"/>
      <c r="F111" s="146"/>
      <c r="G111" s="146"/>
      <c r="H111" s="146"/>
      <c r="I111" s="146"/>
      <c r="J111" s="147">
        <f>J351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135</v>
      </c>
      <c r="E112" s="146"/>
      <c r="F112" s="146"/>
      <c r="G112" s="146"/>
      <c r="H112" s="146"/>
      <c r="I112" s="146"/>
      <c r="J112" s="147">
        <f>J383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136</v>
      </c>
      <c r="E113" s="146"/>
      <c r="F113" s="146"/>
      <c r="G113" s="146"/>
      <c r="H113" s="146"/>
      <c r="I113" s="146"/>
      <c r="J113" s="147">
        <f>J418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0"/>
      <c r="C114" s="9"/>
      <c r="D114" s="141" t="s">
        <v>137</v>
      </c>
      <c r="E114" s="142"/>
      <c r="F114" s="142"/>
      <c r="G114" s="142"/>
      <c r="H114" s="142"/>
      <c r="I114" s="142"/>
      <c r="J114" s="143">
        <f>J433</f>
        <v>0</v>
      </c>
      <c r="K114" s="9"/>
      <c r="L114" s="14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138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17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1" t="str">
        <f>E7</f>
        <v>Stavební úpravy soc. zázemí UHK, FIM - 3.n.p.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113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13 - Kompletní modernizace sociálního zázemí m.č. 301-302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21</v>
      </c>
      <c r="D128" s="37"/>
      <c r="E128" s="37"/>
      <c r="F128" s="26" t="str">
        <f>F12</f>
        <v>Hradec Králové</v>
      </c>
      <c r="G128" s="37"/>
      <c r="H128" s="37"/>
      <c r="I128" s="31" t="s">
        <v>23</v>
      </c>
      <c r="J128" s="68" t="str">
        <f>IF(J12="","",J12)</f>
        <v>10. 6. 2023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40.05" customHeight="1">
      <c r="A130" s="37"/>
      <c r="B130" s="38"/>
      <c r="C130" s="31" t="s">
        <v>25</v>
      </c>
      <c r="D130" s="37"/>
      <c r="E130" s="37"/>
      <c r="F130" s="26" t="str">
        <f>E15</f>
        <v>UHK- Hradecká 1249/6, 500 03 Hradec Králové</v>
      </c>
      <c r="G130" s="37"/>
      <c r="H130" s="37"/>
      <c r="I130" s="31" t="s">
        <v>31</v>
      </c>
      <c r="J130" s="35" t="str">
        <f>E21</f>
        <v>Gebas atelier architects, Hradec Králové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29</v>
      </c>
      <c r="D131" s="37"/>
      <c r="E131" s="37"/>
      <c r="F131" s="26" t="str">
        <f>IF(E18="","",E18)</f>
        <v>Vyplň údaj</v>
      </c>
      <c r="G131" s="37"/>
      <c r="H131" s="37"/>
      <c r="I131" s="31" t="s">
        <v>34</v>
      </c>
      <c r="J131" s="35" t="str">
        <f>E24</f>
        <v>ing. V. Švehla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8"/>
      <c r="B133" s="149"/>
      <c r="C133" s="150" t="s">
        <v>139</v>
      </c>
      <c r="D133" s="151" t="s">
        <v>62</v>
      </c>
      <c r="E133" s="151" t="s">
        <v>58</v>
      </c>
      <c r="F133" s="151" t="s">
        <v>59</v>
      </c>
      <c r="G133" s="151" t="s">
        <v>140</v>
      </c>
      <c r="H133" s="151" t="s">
        <v>141</v>
      </c>
      <c r="I133" s="151" t="s">
        <v>142</v>
      </c>
      <c r="J133" s="151" t="s">
        <v>117</v>
      </c>
      <c r="K133" s="152" t="s">
        <v>143</v>
      </c>
      <c r="L133" s="153"/>
      <c r="M133" s="85" t="s">
        <v>1</v>
      </c>
      <c r="N133" s="86" t="s">
        <v>41</v>
      </c>
      <c r="O133" s="86" t="s">
        <v>144</v>
      </c>
      <c r="P133" s="86" t="s">
        <v>145</v>
      </c>
      <c r="Q133" s="86" t="s">
        <v>146</v>
      </c>
      <c r="R133" s="86" t="s">
        <v>147</v>
      </c>
      <c r="S133" s="86" t="s">
        <v>148</v>
      </c>
      <c r="T133" s="87" t="s">
        <v>149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="2" customFormat="1" ht="22.8" customHeight="1">
      <c r="A134" s="37"/>
      <c r="B134" s="38"/>
      <c r="C134" s="92" t="s">
        <v>150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P135+P171+P433</f>
        <v>0</v>
      </c>
      <c r="Q134" s="89"/>
      <c r="R134" s="155">
        <f>R135+R171+R433</f>
        <v>3.6399933960600004</v>
      </c>
      <c r="S134" s="89"/>
      <c r="T134" s="156">
        <f>T135+T171+T433</f>
        <v>5.4271057999999996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76</v>
      </c>
      <c r="AU134" s="18" t="s">
        <v>119</v>
      </c>
      <c r="BK134" s="157">
        <f>BK135+BK171+BK433</f>
        <v>0</v>
      </c>
    </row>
    <row r="135" s="12" customFormat="1" ht="25.92" customHeight="1">
      <c r="A135" s="12"/>
      <c r="B135" s="158"/>
      <c r="C135" s="12"/>
      <c r="D135" s="159" t="s">
        <v>76</v>
      </c>
      <c r="E135" s="160" t="s">
        <v>151</v>
      </c>
      <c r="F135" s="160" t="s">
        <v>152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P136+P139+P142+P160+P168</f>
        <v>0</v>
      </c>
      <c r="Q135" s="164"/>
      <c r="R135" s="165">
        <f>R136+R139+R142+R160+R168</f>
        <v>0.31954104496000002</v>
      </c>
      <c r="S135" s="164"/>
      <c r="T135" s="166">
        <f>T136+T139+T142+T160+T168</f>
        <v>4.6852798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</v>
      </c>
      <c r="AT135" s="167" t="s">
        <v>76</v>
      </c>
      <c r="AU135" s="167" t="s">
        <v>77</v>
      </c>
      <c r="AY135" s="159" t="s">
        <v>153</v>
      </c>
      <c r="BK135" s="168">
        <f>BK136+BK139+BK142+BK160+BK168</f>
        <v>0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154</v>
      </c>
      <c r="F136" s="169" t="s">
        <v>155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SUM(P137:P138)</f>
        <v>0</v>
      </c>
      <c r="Q136" s="164"/>
      <c r="R136" s="165">
        <f>SUM(R137:R138)</f>
        <v>0.21399000000000001</v>
      </c>
      <c r="S136" s="164"/>
      <c r="T136" s="166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</v>
      </c>
      <c r="AT136" s="167" t="s">
        <v>76</v>
      </c>
      <c r="AU136" s="167" t="s">
        <v>8</v>
      </c>
      <c r="AY136" s="159" t="s">
        <v>153</v>
      </c>
      <c r="BK136" s="168">
        <f>SUM(BK137:BK138)</f>
        <v>0</v>
      </c>
    </row>
    <row r="137" s="2" customFormat="1" ht="33" customHeight="1">
      <c r="A137" s="37"/>
      <c r="B137" s="171"/>
      <c r="C137" s="172" t="s">
        <v>8</v>
      </c>
      <c r="D137" s="172" t="s">
        <v>156</v>
      </c>
      <c r="E137" s="173" t="s">
        <v>157</v>
      </c>
      <c r="F137" s="174" t="s">
        <v>158</v>
      </c>
      <c r="G137" s="175" t="s">
        <v>159</v>
      </c>
      <c r="H137" s="176">
        <v>3</v>
      </c>
      <c r="I137" s="177"/>
      <c r="J137" s="178">
        <f>ROUND(I137*H137,0)</f>
        <v>0</v>
      </c>
      <c r="K137" s="174" t="s">
        <v>160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0.071330000000000005</v>
      </c>
      <c r="R137" s="181">
        <f>Q137*H137</f>
        <v>0.21399000000000001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161</v>
      </c>
      <c r="AT137" s="183" t="s">
        <v>156</v>
      </c>
      <c r="AU137" s="183" t="s">
        <v>86</v>
      </c>
      <c r="AY137" s="18" t="s">
        <v>153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161</v>
      </c>
      <c r="BM137" s="183" t="s">
        <v>162</v>
      </c>
    </row>
    <row r="138" s="13" customFormat="1">
      <c r="A138" s="13"/>
      <c r="B138" s="185"/>
      <c r="C138" s="13"/>
      <c r="D138" s="186" t="s">
        <v>163</v>
      </c>
      <c r="E138" s="187" t="s">
        <v>1</v>
      </c>
      <c r="F138" s="188" t="s">
        <v>981</v>
      </c>
      <c r="G138" s="13"/>
      <c r="H138" s="189">
        <v>3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163</v>
      </c>
      <c r="AU138" s="187" t="s">
        <v>86</v>
      </c>
      <c r="AV138" s="13" t="s">
        <v>86</v>
      </c>
      <c r="AW138" s="13" t="s">
        <v>33</v>
      </c>
      <c r="AX138" s="13" t="s">
        <v>8</v>
      </c>
      <c r="AY138" s="187" t="s">
        <v>153</v>
      </c>
    </row>
    <row r="139" s="12" customFormat="1" ht="22.8" customHeight="1">
      <c r="A139" s="12"/>
      <c r="B139" s="158"/>
      <c r="C139" s="12"/>
      <c r="D139" s="159" t="s">
        <v>76</v>
      </c>
      <c r="E139" s="169" t="s">
        <v>165</v>
      </c>
      <c r="F139" s="169" t="s">
        <v>166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SUM(P140:P141)</f>
        <v>0</v>
      </c>
      <c r="Q139" s="164"/>
      <c r="R139" s="165">
        <f>SUM(R140:R141)</f>
        <v>0.103836</v>
      </c>
      <c r="S139" s="164"/>
      <c r="T139" s="16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</v>
      </c>
      <c r="AT139" s="167" t="s">
        <v>76</v>
      </c>
      <c r="AU139" s="167" t="s">
        <v>8</v>
      </c>
      <c r="AY139" s="159" t="s">
        <v>153</v>
      </c>
      <c r="BK139" s="168">
        <f>SUM(BK140:BK141)</f>
        <v>0</v>
      </c>
    </row>
    <row r="140" s="2" customFormat="1" ht="24.15" customHeight="1">
      <c r="A140" s="37"/>
      <c r="B140" s="171"/>
      <c r="C140" s="172" t="s">
        <v>86</v>
      </c>
      <c r="D140" s="172" t="s">
        <v>156</v>
      </c>
      <c r="E140" s="173" t="s">
        <v>167</v>
      </c>
      <c r="F140" s="174" t="s">
        <v>168</v>
      </c>
      <c r="G140" s="175" t="s">
        <v>159</v>
      </c>
      <c r="H140" s="176">
        <v>10.18</v>
      </c>
      <c r="I140" s="177"/>
      <c r="J140" s="178">
        <f>ROUND(I140*H140,0)</f>
        <v>0</v>
      </c>
      <c r="K140" s="174" t="s">
        <v>160</v>
      </c>
      <c r="L140" s="38"/>
      <c r="M140" s="179" t="s">
        <v>1</v>
      </c>
      <c r="N140" s="180" t="s">
        <v>42</v>
      </c>
      <c r="O140" s="76"/>
      <c r="P140" s="181">
        <f>O140*H140</f>
        <v>0</v>
      </c>
      <c r="Q140" s="181">
        <v>0.010200000000000001</v>
      </c>
      <c r="R140" s="181">
        <f>Q140*H140</f>
        <v>0.103836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161</v>
      </c>
      <c r="AT140" s="183" t="s">
        <v>156</v>
      </c>
      <c r="AU140" s="183" t="s">
        <v>86</v>
      </c>
      <c r="AY140" s="18" t="s">
        <v>153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</v>
      </c>
      <c r="BK140" s="184">
        <f>ROUND(I140*H140,0)</f>
        <v>0</v>
      </c>
      <c r="BL140" s="18" t="s">
        <v>161</v>
      </c>
      <c r="BM140" s="183" t="s">
        <v>169</v>
      </c>
    </row>
    <row r="141" s="13" customFormat="1">
      <c r="A141" s="13"/>
      <c r="B141" s="185"/>
      <c r="C141" s="13"/>
      <c r="D141" s="186" t="s">
        <v>163</v>
      </c>
      <c r="E141" s="187" t="s">
        <v>1</v>
      </c>
      <c r="F141" s="188" t="s">
        <v>104</v>
      </c>
      <c r="G141" s="13"/>
      <c r="H141" s="189">
        <v>10.18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163</v>
      </c>
      <c r="AU141" s="187" t="s">
        <v>86</v>
      </c>
      <c r="AV141" s="13" t="s">
        <v>86</v>
      </c>
      <c r="AW141" s="13" t="s">
        <v>33</v>
      </c>
      <c r="AX141" s="13" t="s">
        <v>8</v>
      </c>
      <c r="AY141" s="187" t="s">
        <v>153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170</v>
      </c>
      <c r="F142" s="169" t="s">
        <v>171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SUM(P143:P159)</f>
        <v>0</v>
      </c>
      <c r="Q142" s="164"/>
      <c r="R142" s="165">
        <f>SUM(R143:R159)</f>
        <v>0.0017150449599999996</v>
      </c>
      <c r="S142" s="164"/>
      <c r="T142" s="166">
        <f>SUM(T143:T159)</f>
        <v>4.6852798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</v>
      </c>
      <c r="AT142" s="167" t="s">
        <v>76</v>
      </c>
      <c r="AU142" s="167" t="s">
        <v>8</v>
      </c>
      <c r="AY142" s="159" t="s">
        <v>153</v>
      </c>
      <c r="BK142" s="168">
        <f>SUM(BK143:BK159)</f>
        <v>0</v>
      </c>
    </row>
    <row r="143" s="2" customFormat="1" ht="33" customHeight="1">
      <c r="A143" s="37"/>
      <c r="B143" s="171"/>
      <c r="C143" s="172" t="s">
        <v>154</v>
      </c>
      <c r="D143" s="172" t="s">
        <v>156</v>
      </c>
      <c r="E143" s="173" t="s">
        <v>172</v>
      </c>
      <c r="F143" s="174" t="s">
        <v>173</v>
      </c>
      <c r="G143" s="175" t="s">
        <v>159</v>
      </c>
      <c r="H143" s="176">
        <v>10.18</v>
      </c>
      <c r="I143" s="177"/>
      <c r="J143" s="178">
        <f>ROUND(I143*H143,0)</f>
        <v>0</v>
      </c>
      <c r="K143" s="174" t="s">
        <v>160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0.00012999999999999999</v>
      </c>
      <c r="R143" s="181">
        <f>Q143*H143</f>
        <v>0.0013233999999999998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161</v>
      </c>
      <c r="AT143" s="183" t="s">
        <v>156</v>
      </c>
      <c r="AU143" s="183" t="s">
        <v>86</v>
      </c>
      <c r="AY143" s="18" t="s">
        <v>153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161</v>
      </c>
      <c r="BM143" s="183" t="s">
        <v>165</v>
      </c>
    </row>
    <row r="144" s="13" customFormat="1">
      <c r="A144" s="13"/>
      <c r="B144" s="185"/>
      <c r="C144" s="13"/>
      <c r="D144" s="186" t="s">
        <v>163</v>
      </c>
      <c r="E144" s="187" t="s">
        <v>1</v>
      </c>
      <c r="F144" s="188" t="s">
        <v>104</v>
      </c>
      <c r="G144" s="13"/>
      <c r="H144" s="189">
        <v>10.18</v>
      </c>
      <c r="I144" s="190"/>
      <c r="J144" s="13"/>
      <c r="K144" s="13"/>
      <c r="L144" s="185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163</v>
      </c>
      <c r="AU144" s="187" t="s">
        <v>86</v>
      </c>
      <c r="AV144" s="13" t="s">
        <v>86</v>
      </c>
      <c r="AW144" s="13" t="s">
        <v>33</v>
      </c>
      <c r="AX144" s="13" t="s">
        <v>8</v>
      </c>
      <c r="AY144" s="187" t="s">
        <v>153</v>
      </c>
    </row>
    <row r="145" s="2" customFormat="1" ht="24.15" customHeight="1">
      <c r="A145" s="37"/>
      <c r="B145" s="171"/>
      <c r="C145" s="172" t="s">
        <v>161</v>
      </c>
      <c r="D145" s="172" t="s">
        <v>156</v>
      </c>
      <c r="E145" s="173" t="s">
        <v>174</v>
      </c>
      <c r="F145" s="174" t="s">
        <v>175</v>
      </c>
      <c r="G145" s="175" t="s">
        <v>159</v>
      </c>
      <c r="H145" s="176">
        <v>10.18</v>
      </c>
      <c r="I145" s="177"/>
      <c r="J145" s="178">
        <f>ROUND(I145*H145,0)</f>
        <v>0</v>
      </c>
      <c r="K145" s="174" t="s">
        <v>160</v>
      </c>
      <c r="L145" s="38"/>
      <c r="M145" s="179" t="s">
        <v>1</v>
      </c>
      <c r="N145" s="180" t="s">
        <v>42</v>
      </c>
      <c r="O145" s="76"/>
      <c r="P145" s="181">
        <f>O145*H145</f>
        <v>0</v>
      </c>
      <c r="Q145" s="181">
        <v>3.4999999999999997E-05</v>
      </c>
      <c r="R145" s="181">
        <f>Q145*H145</f>
        <v>0.00035629999999999993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161</v>
      </c>
      <c r="AT145" s="183" t="s">
        <v>156</v>
      </c>
      <c r="AU145" s="183" t="s">
        <v>86</v>
      </c>
      <c r="AY145" s="18" t="s">
        <v>153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161</v>
      </c>
      <c r="BM145" s="183" t="s">
        <v>176</v>
      </c>
    </row>
    <row r="146" s="13" customFormat="1">
      <c r="A146" s="13"/>
      <c r="B146" s="185"/>
      <c r="C146" s="13"/>
      <c r="D146" s="186" t="s">
        <v>163</v>
      </c>
      <c r="E146" s="187" t="s">
        <v>1</v>
      </c>
      <c r="F146" s="188" t="s">
        <v>104</v>
      </c>
      <c r="G146" s="13"/>
      <c r="H146" s="189">
        <v>10.18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163</v>
      </c>
      <c r="AU146" s="187" t="s">
        <v>86</v>
      </c>
      <c r="AV146" s="13" t="s">
        <v>86</v>
      </c>
      <c r="AW146" s="13" t="s">
        <v>33</v>
      </c>
      <c r="AX146" s="13" t="s">
        <v>8</v>
      </c>
      <c r="AY146" s="187" t="s">
        <v>153</v>
      </c>
    </row>
    <row r="147" s="2" customFormat="1" ht="21.75" customHeight="1">
      <c r="A147" s="37"/>
      <c r="B147" s="171"/>
      <c r="C147" s="172" t="s">
        <v>177</v>
      </c>
      <c r="D147" s="172" t="s">
        <v>156</v>
      </c>
      <c r="E147" s="173" t="s">
        <v>178</v>
      </c>
      <c r="F147" s="174" t="s">
        <v>179</v>
      </c>
      <c r="G147" s="175" t="s">
        <v>159</v>
      </c>
      <c r="H147" s="176">
        <v>10.18</v>
      </c>
      <c r="I147" s="177"/>
      <c r="J147" s="178">
        <f>ROUND(I147*H147,0)</f>
        <v>0</v>
      </c>
      <c r="K147" s="174" t="s">
        <v>160</v>
      </c>
      <c r="L147" s="38"/>
      <c r="M147" s="179" t="s">
        <v>1</v>
      </c>
      <c r="N147" s="180" t="s">
        <v>42</v>
      </c>
      <c r="O147" s="76"/>
      <c r="P147" s="181">
        <f>O147*H147</f>
        <v>0</v>
      </c>
      <c r="Q147" s="181">
        <v>3.472E-06</v>
      </c>
      <c r="R147" s="181">
        <f>Q147*H147</f>
        <v>3.5344959999999998E-05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161</v>
      </c>
      <c r="AT147" s="183" t="s">
        <v>156</v>
      </c>
      <c r="AU147" s="183" t="s">
        <v>86</v>
      </c>
      <c r="AY147" s="18" t="s">
        <v>153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</v>
      </c>
      <c r="BK147" s="184">
        <f>ROUND(I147*H147,0)</f>
        <v>0</v>
      </c>
      <c r="BL147" s="18" t="s">
        <v>161</v>
      </c>
      <c r="BM147" s="183" t="s">
        <v>180</v>
      </c>
    </row>
    <row r="148" s="13" customFormat="1">
      <c r="A148" s="13"/>
      <c r="B148" s="185"/>
      <c r="C148" s="13"/>
      <c r="D148" s="186" t="s">
        <v>163</v>
      </c>
      <c r="E148" s="187" t="s">
        <v>1</v>
      </c>
      <c r="F148" s="188" t="s">
        <v>104</v>
      </c>
      <c r="G148" s="13"/>
      <c r="H148" s="189">
        <v>10.18</v>
      </c>
      <c r="I148" s="190"/>
      <c r="J148" s="13"/>
      <c r="K148" s="13"/>
      <c r="L148" s="185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163</v>
      </c>
      <c r="AU148" s="187" t="s">
        <v>86</v>
      </c>
      <c r="AV148" s="13" t="s">
        <v>86</v>
      </c>
      <c r="AW148" s="13" t="s">
        <v>33</v>
      </c>
      <c r="AX148" s="13" t="s">
        <v>8</v>
      </c>
      <c r="AY148" s="187" t="s">
        <v>153</v>
      </c>
    </row>
    <row r="149" s="2" customFormat="1" ht="24.15" customHeight="1">
      <c r="A149" s="37"/>
      <c r="B149" s="171"/>
      <c r="C149" s="172" t="s">
        <v>165</v>
      </c>
      <c r="D149" s="172" t="s">
        <v>156</v>
      </c>
      <c r="E149" s="173" t="s">
        <v>181</v>
      </c>
      <c r="F149" s="174" t="s">
        <v>182</v>
      </c>
      <c r="G149" s="175" t="s">
        <v>159</v>
      </c>
      <c r="H149" s="176">
        <v>10.18</v>
      </c>
      <c r="I149" s="177"/>
      <c r="J149" s="178">
        <f>ROUND(I149*H149,0)</f>
        <v>0</v>
      </c>
      <c r="K149" s="174" t="s">
        <v>160</v>
      </c>
      <c r="L149" s="38"/>
      <c r="M149" s="179" t="s">
        <v>1</v>
      </c>
      <c r="N149" s="180" t="s">
        <v>42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0.057000000000000002</v>
      </c>
      <c r="T149" s="182">
        <f>S149*H149</f>
        <v>0.58026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161</v>
      </c>
      <c r="AT149" s="183" t="s">
        <v>156</v>
      </c>
      <c r="AU149" s="183" t="s">
        <v>86</v>
      </c>
      <c r="AY149" s="18" t="s">
        <v>153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</v>
      </c>
      <c r="BK149" s="184">
        <f>ROUND(I149*H149,0)</f>
        <v>0</v>
      </c>
      <c r="BL149" s="18" t="s">
        <v>161</v>
      </c>
      <c r="BM149" s="183" t="s">
        <v>183</v>
      </c>
    </row>
    <row r="150" s="13" customFormat="1">
      <c r="A150" s="13"/>
      <c r="B150" s="185"/>
      <c r="C150" s="13"/>
      <c r="D150" s="186" t="s">
        <v>163</v>
      </c>
      <c r="E150" s="187" t="s">
        <v>1</v>
      </c>
      <c r="F150" s="188" t="s">
        <v>104</v>
      </c>
      <c r="G150" s="13"/>
      <c r="H150" s="189">
        <v>10.18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163</v>
      </c>
      <c r="AU150" s="187" t="s">
        <v>86</v>
      </c>
      <c r="AV150" s="13" t="s">
        <v>86</v>
      </c>
      <c r="AW150" s="13" t="s">
        <v>33</v>
      </c>
      <c r="AX150" s="13" t="s">
        <v>8</v>
      </c>
      <c r="AY150" s="187" t="s">
        <v>153</v>
      </c>
    </row>
    <row r="151" s="2" customFormat="1" ht="21.75" customHeight="1">
      <c r="A151" s="37"/>
      <c r="B151" s="171"/>
      <c r="C151" s="172" t="s">
        <v>184</v>
      </c>
      <c r="D151" s="172" t="s">
        <v>156</v>
      </c>
      <c r="E151" s="173" t="s">
        <v>185</v>
      </c>
      <c r="F151" s="174" t="s">
        <v>186</v>
      </c>
      <c r="G151" s="175" t="s">
        <v>159</v>
      </c>
      <c r="H151" s="176">
        <v>3.2000000000000002</v>
      </c>
      <c r="I151" s="177"/>
      <c r="J151" s="178">
        <f>ROUND(I151*H151,0)</f>
        <v>0</v>
      </c>
      <c r="K151" s="174" t="s">
        <v>160</v>
      </c>
      <c r="L151" s="38"/>
      <c r="M151" s="179" t="s">
        <v>1</v>
      </c>
      <c r="N151" s="180" t="s">
        <v>42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0.087999999999999995</v>
      </c>
      <c r="T151" s="182">
        <f>S151*H151</f>
        <v>0.28160000000000002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161</v>
      </c>
      <c r="AT151" s="183" t="s">
        <v>156</v>
      </c>
      <c r="AU151" s="183" t="s">
        <v>86</v>
      </c>
      <c r="AY151" s="18" t="s">
        <v>153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</v>
      </c>
      <c r="BK151" s="184">
        <f>ROUND(I151*H151,0)</f>
        <v>0</v>
      </c>
      <c r="BL151" s="18" t="s">
        <v>161</v>
      </c>
      <c r="BM151" s="183" t="s">
        <v>93</v>
      </c>
    </row>
    <row r="152" s="13" customFormat="1">
      <c r="A152" s="13"/>
      <c r="B152" s="185"/>
      <c r="C152" s="13"/>
      <c r="D152" s="186" t="s">
        <v>163</v>
      </c>
      <c r="E152" s="187" t="s">
        <v>1</v>
      </c>
      <c r="F152" s="188" t="s">
        <v>982</v>
      </c>
      <c r="G152" s="13"/>
      <c r="H152" s="189">
        <v>3.2000000000000002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163</v>
      </c>
      <c r="AU152" s="187" t="s">
        <v>86</v>
      </c>
      <c r="AV152" s="13" t="s">
        <v>86</v>
      </c>
      <c r="AW152" s="13" t="s">
        <v>33</v>
      </c>
      <c r="AX152" s="13" t="s">
        <v>77</v>
      </c>
      <c r="AY152" s="187" t="s">
        <v>153</v>
      </c>
    </row>
    <row r="153" s="14" customFormat="1">
      <c r="A153" s="14"/>
      <c r="B153" s="194"/>
      <c r="C153" s="14"/>
      <c r="D153" s="186" t="s">
        <v>163</v>
      </c>
      <c r="E153" s="195" t="s">
        <v>1</v>
      </c>
      <c r="F153" s="196" t="s">
        <v>189</v>
      </c>
      <c r="G153" s="14"/>
      <c r="H153" s="197">
        <v>3.2000000000000002</v>
      </c>
      <c r="I153" s="198"/>
      <c r="J153" s="14"/>
      <c r="K153" s="14"/>
      <c r="L153" s="194"/>
      <c r="M153" s="199"/>
      <c r="N153" s="200"/>
      <c r="O153" s="200"/>
      <c r="P153" s="200"/>
      <c r="Q153" s="200"/>
      <c r="R153" s="200"/>
      <c r="S153" s="200"/>
      <c r="T153" s="20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5" t="s">
        <v>163</v>
      </c>
      <c r="AU153" s="195" t="s">
        <v>86</v>
      </c>
      <c r="AV153" s="14" t="s">
        <v>154</v>
      </c>
      <c r="AW153" s="14" t="s">
        <v>33</v>
      </c>
      <c r="AX153" s="14" t="s">
        <v>8</v>
      </c>
      <c r="AY153" s="195" t="s">
        <v>153</v>
      </c>
    </row>
    <row r="154" s="2" customFormat="1" ht="24.15" customHeight="1">
      <c r="A154" s="37"/>
      <c r="B154" s="171"/>
      <c r="C154" s="172" t="s">
        <v>176</v>
      </c>
      <c r="D154" s="172" t="s">
        <v>156</v>
      </c>
      <c r="E154" s="173" t="s">
        <v>190</v>
      </c>
      <c r="F154" s="174" t="s">
        <v>191</v>
      </c>
      <c r="G154" s="175" t="s">
        <v>159</v>
      </c>
      <c r="H154" s="176">
        <v>3</v>
      </c>
      <c r="I154" s="177"/>
      <c r="J154" s="178">
        <f>ROUND(I154*H154,0)</f>
        <v>0</v>
      </c>
      <c r="K154" s="174" t="s">
        <v>160</v>
      </c>
      <c r="L154" s="38"/>
      <c r="M154" s="179" t="s">
        <v>1</v>
      </c>
      <c r="N154" s="180" t="s">
        <v>42</v>
      </c>
      <c r="O154" s="76"/>
      <c r="P154" s="181">
        <f>O154*H154</f>
        <v>0</v>
      </c>
      <c r="Q154" s="181">
        <v>0</v>
      </c>
      <c r="R154" s="181">
        <f>Q154*H154</f>
        <v>0</v>
      </c>
      <c r="S154" s="181">
        <v>0.27000000000000002</v>
      </c>
      <c r="T154" s="182">
        <f>S154*H154</f>
        <v>0.81000000000000005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161</v>
      </c>
      <c r="AT154" s="183" t="s">
        <v>156</v>
      </c>
      <c r="AU154" s="183" t="s">
        <v>86</v>
      </c>
      <c r="AY154" s="18" t="s">
        <v>153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8</v>
      </c>
      <c r="BK154" s="184">
        <f>ROUND(I154*H154,0)</f>
        <v>0</v>
      </c>
      <c r="BL154" s="18" t="s">
        <v>161</v>
      </c>
      <c r="BM154" s="183" t="s">
        <v>192</v>
      </c>
    </row>
    <row r="155" s="13" customFormat="1">
      <c r="A155" s="13"/>
      <c r="B155" s="185"/>
      <c r="C155" s="13"/>
      <c r="D155" s="186" t="s">
        <v>163</v>
      </c>
      <c r="E155" s="187" t="s">
        <v>1</v>
      </c>
      <c r="F155" s="188" t="s">
        <v>981</v>
      </c>
      <c r="G155" s="13"/>
      <c r="H155" s="189">
        <v>3</v>
      </c>
      <c r="I155" s="190"/>
      <c r="J155" s="13"/>
      <c r="K155" s="13"/>
      <c r="L155" s="185"/>
      <c r="M155" s="191"/>
      <c r="N155" s="192"/>
      <c r="O155" s="192"/>
      <c r="P155" s="192"/>
      <c r="Q155" s="192"/>
      <c r="R155" s="192"/>
      <c r="S155" s="192"/>
      <c r="T155" s="19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163</v>
      </c>
      <c r="AU155" s="187" t="s">
        <v>86</v>
      </c>
      <c r="AV155" s="13" t="s">
        <v>86</v>
      </c>
      <c r="AW155" s="13" t="s">
        <v>33</v>
      </c>
      <c r="AX155" s="13" t="s">
        <v>8</v>
      </c>
      <c r="AY155" s="187" t="s">
        <v>153</v>
      </c>
    </row>
    <row r="156" s="2" customFormat="1" ht="24.15" customHeight="1">
      <c r="A156" s="37"/>
      <c r="B156" s="171"/>
      <c r="C156" s="172" t="s">
        <v>170</v>
      </c>
      <c r="D156" s="172" t="s">
        <v>156</v>
      </c>
      <c r="E156" s="173" t="s">
        <v>194</v>
      </c>
      <c r="F156" s="174" t="s">
        <v>195</v>
      </c>
      <c r="G156" s="175" t="s">
        <v>159</v>
      </c>
      <c r="H156" s="176">
        <v>42.683</v>
      </c>
      <c r="I156" s="177"/>
      <c r="J156" s="178">
        <f>ROUND(I156*H156,0)</f>
        <v>0</v>
      </c>
      <c r="K156" s="174" t="s">
        <v>160</v>
      </c>
      <c r="L156" s="38"/>
      <c r="M156" s="179" t="s">
        <v>1</v>
      </c>
      <c r="N156" s="180" t="s">
        <v>42</v>
      </c>
      <c r="O156" s="76"/>
      <c r="P156" s="181">
        <f>O156*H156</f>
        <v>0</v>
      </c>
      <c r="Q156" s="181">
        <v>0</v>
      </c>
      <c r="R156" s="181">
        <f>Q156*H156</f>
        <v>0</v>
      </c>
      <c r="S156" s="181">
        <v>0.0025999999999999999</v>
      </c>
      <c r="T156" s="182">
        <f>S156*H156</f>
        <v>0.1109758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3" t="s">
        <v>161</v>
      </c>
      <c r="AT156" s="183" t="s">
        <v>156</v>
      </c>
      <c r="AU156" s="183" t="s">
        <v>86</v>
      </c>
      <c r="AY156" s="18" t="s">
        <v>153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8</v>
      </c>
      <c r="BK156" s="184">
        <f>ROUND(I156*H156,0)</f>
        <v>0</v>
      </c>
      <c r="BL156" s="18" t="s">
        <v>161</v>
      </c>
      <c r="BM156" s="183" t="s">
        <v>196</v>
      </c>
    </row>
    <row r="157" s="13" customFormat="1">
      <c r="A157" s="13"/>
      <c r="B157" s="185"/>
      <c r="C157" s="13"/>
      <c r="D157" s="186" t="s">
        <v>163</v>
      </c>
      <c r="E157" s="187" t="s">
        <v>1</v>
      </c>
      <c r="F157" s="188" t="s">
        <v>197</v>
      </c>
      <c r="G157" s="13"/>
      <c r="H157" s="189">
        <v>42.683</v>
      </c>
      <c r="I157" s="190"/>
      <c r="J157" s="13"/>
      <c r="K157" s="13"/>
      <c r="L157" s="185"/>
      <c r="M157" s="191"/>
      <c r="N157" s="192"/>
      <c r="O157" s="192"/>
      <c r="P157" s="192"/>
      <c r="Q157" s="192"/>
      <c r="R157" s="192"/>
      <c r="S157" s="192"/>
      <c r="T157" s="19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163</v>
      </c>
      <c r="AU157" s="187" t="s">
        <v>86</v>
      </c>
      <c r="AV157" s="13" t="s">
        <v>86</v>
      </c>
      <c r="AW157" s="13" t="s">
        <v>33</v>
      </c>
      <c r="AX157" s="13" t="s">
        <v>8</v>
      </c>
      <c r="AY157" s="187" t="s">
        <v>153</v>
      </c>
    </row>
    <row r="158" s="2" customFormat="1" ht="24.15" customHeight="1">
      <c r="A158" s="37"/>
      <c r="B158" s="171"/>
      <c r="C158" s="172" t="s">
        <v>198</v>
      </c>
      <c r="D158" s="172" t="s">
        <v>156</v>
      </c>
      <c r="E158" s="173" t="s">
        <v>199</v>
      </c>
      <c r="F158" s="174" t="s">
        <v>200</v>
      </c>
      <c r="G158" s="175" t="s">
        <v>159</v>
      </c>
      <c r="H158" s="176">
        <v>42.683</v>
      </c>
      <c r="I158" s="177"/>
      <c r="J158" s="178">
        <f>ROUND(I158*H158,0)</f>
        <v>0</v>
      </c>
      <c r="K158" s="174" t="s">
        <v>160</v>
      </c>
      <c r="L158" s="38"/>
      <c r="M158" s="179" t="s">
        <v>1</v>
      </c>
      <c r="N158" s="180" t="s">
        <v>42</v>
      </c>
      <c r="O158" s="76"/>
      <c r="P158" s="181">
        <f>O158*H158</f>
        <v>0</v>
      </c>
      <c r="Q158" s="181">
        <v>0</v>
      </c>
      <c r="R158" s="181">
        <f>Q158*H158</f>
        <v>0</v>
      </c>
      <c r="S158" s="181">
        <v>0.068000000000000005</v>
      </c>
      <c r="T158" s="182">
        <f>S158*H158</f>
        <v>2.902444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3" t="s">
        <v>161</v>
      </c>
      <c r="AT158" s="183" t="s">
        <v>156</v>
      </c>
      <c r="AU158" s="183" t="s">
        <v>86</v>
      </c>
      <c r="AY158" s="18" t="s">
        <v>153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8" t="s">
        <v>8</v>
      </c>
      <c r="BK158" s="184">
        <f>ROUND(I158*H158,0)</f>
        <v>0</v>
      </c>
      <c r="BL158" s="18" t="s">
        <v>161</v>
      </c>
      <c r="BM158" s="183" t="s">
        <v>201</v>
      </c>
    </row>
    <row r="159" s="13" customFormat="1">
      <c r="A159" s="13"/>
      <c r="B159" s="185"/>
      <c r="C159" s="13"/>
      <c r="D159" s="186" t="s">
        <v>163</v>
      </c>
      <c r="E159" s="187" t="s">
        <v>1</v>
      </c>
      <c r="F159" s="188" t="s">
        <v>197</v>
      </c>
      <c r="G159" s="13"/>
      <c r="H159" s="189">
        <v>42.683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163</v>
      </c>
      <c r="AU159" s="187" t="s">
        <v>86</v>
      </c>
      <c r="AV159" s="13" t="s">
        <v>86</v>
      </c>
      <c r="AW159" s="13" t="s">
        <v>33</v>
      </c>
      <c r="AX159" s="13" t="s">
        <v>8</v>
      </c>
      <c r="AY159" s="187" t="s">
        <v>153</v>
      </c>
    </row>
    <row r="160" s="12" customFormat="1" ht="22.8" customHeight="1">
      <c r="A160" s="12"/>
      <c r="B160" s="158"/>
      <c r="C160" s="12"/>
      <c r="D160" s="159" t="s">
        <v>76</v>
      </c>
      <c r="E160" s="169" t="s">
        <v>202</v>
      </c>
      <c r="F160" s="169" t="s">
        <v>203</v>
      </c>
      <c r="G160" s="12"/>
      <c r="H160" s="12"/>
      <c r="I160" s="161"/>
      <c r="J160" s="170">
        <f>BK160</f>
        <v>0</v>
      </c>
      <c r="K160" s="12"/>
      <c r="L160" s="158"/>
      <c r="M160" s="163"/>
      <c r="N160" s="164"/>
      <c r="O160" s="164"/>
      <c r="P160" s="165">
        <f>SUM(P161:P167)</f>
        <v>0</v>
      </c>
      <c r="Q160" s="164"/>
      <c r="R160" s="165">
        <f>SUM(R161:R167)</f>
        <v>0</v>
      </c>
      <c r="S160" s="164"/>
      <c r="T160" s="166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9" t="s">
        <v>8</v>
      </c>
      <c r="AT160" s="167" t="s">
        <v>76</v>
      </c>
      <c r="AU160" s="167" t="s">
        <v>8</v>
      </c>
      <c r="AY160" s="159" t="s">
        <v>153</v>
      </c>
      <c r="BK160" s="168">
        <f>SUM(BK161:BK167)</f>
        <v>0</v>
      </c>
    </row>
    <row r="161" s="2" customFormat="1" ht="24.15" customHeight="1">
      <c r="A161" s="37"/>
      <c r="B161" s="171"/>
      <c r="C161" s="172" t="s">
        <v>82</v>
      </c>
      <c r="D161" s="172" t="s">
        <v>156</v>
      </c>
      <c r="E161" s="173" t="s">
        <v>204</v>
      </c>
      <c r="F161" s="174" t="s">
        <v>205</v>
      </c>
      <c r="G161" s="175" t="s">
        <v>206</v>
      </c>
      <c r="H161" s="176">
        <v>5.4269999999999996</v>
      </c>
      <c r="I161" s="177"/>
      <c r="J161" s="178">
        <f>ROUND(I161*H161,0)</f>
        <v>0</v>
      </c>
      <c r="K161" s="174" t="s">
        <v>160</v>
      </c>
      <c r="L161" s="38"/>
      <c r="M161" s="179" t="s">
        <v>1</v>
      </c>
      <c r="N161" s="180" t="s">
        <v>42</v>
      </c>
      <c r="O161" s="76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3" t="s">
        <v>161</v>
      </c>
      <c r="AT161" s="183" t="s">
        <v>156</v>
      </c>
      <c r="AU161" s="183" t="s">
        <v>86</v>
      </c>
      <c r="AY161" s="18" t="s">
        <v>153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8" t="s">
        <v>8</v>
      </c>
      <c r="BK161" s="184">
        <f>ROUND(I161*H161,0)</f>
        <v>0</v>
      </c>
      <c r="BL161" s="18" t="s">
        <v>161</v>
      </c>
      <c r="BM161" s="183" t="s">
        <v>207</v>
      </c>
    </row>
    <row r="162" s="2" customFormat="1" ht="33" customHeight="1">
      <c r="A162" s="37"/>
      <c r="B162" s="171"/>
      <c r="C162" s="172" t="s">
        <v>87</v>
      </c>
      <c r="D162" s="172" t="s">
        <v>156</v>
      </c>
      <c r="E162" s="173" t="s">
        <v>208</v>
      </c>
      <c r="F162" s="174" t="s">
        <v>209</v>
      </c>
      <c r="G162" s="175" t="s">
        <v>206</v>
      </c>
      <c r="H162" s="176">
        <v>27.135000000000002</v>
      </c>
      <c r="I162" s="177"/>
      <c r="J162" s="178">
        <f>ROUND(I162*H162,0)</f>
        <v>0</v>
      </c>
      <c r="K162" s="174" t="s">
        <v>160</v>
      </c>
      <c r="L162" s="38"/>
      <c r="M162" s="179" t="s">
        <v>1</v>
      </c>
      <c r="N162" s="180" t="s">
        <v>42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161</v>
      </c>
      <c r="AT162" s="183" t="s">
        <v>156</v>
      </c>
      <c r="AU162" s="183" t="s">
        <v>86</v>
      </c>
      <c r="AY162" s="18" t="s">
        <v>153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</v>
      </c>
      <c r="BK162" s="184">
        <f>ROUND(I162*H162,0)</f>
        <v>0</v>
      </c>
      <c r="BL162" s="18" t="s">
        <v>161</v>
      </c>
      <c r="BM162" s="183" t="s">
        <v>210</v>
      </c>
    </row>
    <row r="163" s="13" customFormat="1">
      <c r="A163" s="13"/>
      <c r="B163" s="185"/>
      <c r="C163" s="13"/>
      <c r="D163" s="186" t="s">
        <v>163</v>
      </c>
      <c r="E163" s="13"/>
      <c r="F163" s="188" t="s">
        <v>983</v>
      </c>
      <c r="G163" s="13"/>
      <c r="H163" s="189">
        <v>27.135000000000002</v>
      </c>
      <c r="I163" s="190"/>
      <c r="J163" s="13"/>
      <c r="K163" s="13"/>
      <c r="L163" s="185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163</v>
      </c>
      <c r="AU163" s="187" t="s">
        <v>86</v>
      </c>
      <c r="AV163" s="13" t="s">
        <v>86</v>
      </c>
      <c r="AW163" s="13" t="s">
        <v>3</v>
      </c>
      <c r="AX163" s="13" t="s">
        <v>8</v>
      </c>
      <c r="AY163" s="187" t="s">
        <v>153</v>
      </c>
    </row>
    <row r="164" s="2" customFormat="1" ht="24.15" customHeight="1">
      <c r="A164" s="37"/>
      <c r="B164" s="171"/>
      <c r="C164" s="172" t="s">
        <v>90</v>
      </c>
      <c r="D164" s="172" t="s">
        <v>156</v>
      </c>
      <c r="E164" s="173" t="s">
        <v>212</v>
      </c>
      <c r="F164" s="174" t="s">
        <v>213</v>
      </c>
      <c r="G164" s="175" t="s">
        <v>206</v>
      </c>
      <c r="H164" s="176">
        <v>5.4269999999999996</v>
      </c>
      <c r="I164" s="177"/>
      <c r="J164" s="178">
        <f>ROUND(I164*H164,0)</f>
        <v>0</v>
      </c>
      <c r="K164" s="174" t="s">
        <v>160</v>
      </c>
      <c r="L164" s="38"/>
      <c r="M164" s="179" t="s">
        <v>1</v>
      </c>
      <c r="N164" s="180" t="s">
        <v>42</v>
      </c>
      <c r="O164" s="76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3" t="s">
        <v>161</v>
      </c>
      <c r="AT164" s="183" t="s">
        <v>156</v>
      </c>
      <c r="AU164" s="183" t="s">
        <v>86</v>
      </c>
      <c r="AY164" s="18" t="s">
        <v>153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8" t="s">
        <v>8</v>
      </c>
      <c r="BK164" s="184">
        <f>ROUND(I164*H164,0)</f>
        <v>0</v>
      </c>
      <c r="BL164" s="18" t="s">
        <v>161</v>
      </c>
      <c r="BM164" s="183" t="s">
        <v>214</v>
      </c>
    </row>
    <row r="165" s="2" customFormat="1" ht="24.15" customHeight="1">
      <c r="A165" s="37"/>
      <c r="B165" s="171"/>
      <c r="C165" s="172" t="s">
        <v>93</v>
      </c>
      <c r="D165" s="172" t="s">
        <v>156</v>
      </c>
      <c r="E165" s="173" t="s">
        <v>215</v>
      </c>
      <c r="F165" s="174" t="s">
        <v>216</v>
      </c>
      <c r="G165" s="175" t="s">
        <v>206</v>
      </c>
      <c r="H165" s="176">
        <v>103.113</v>
      </c>
      <c r="I165" s="177"/>
      <c r="J165" s="178">
        <f>ROUND(I165*H165,0)</f>
        <v>0</v>
      </c>
      <c r="K165" s="174" t="s">
        <v>160</v>
      </c>
      <c r="L165" s="38"/>
      <c r="M165" s="179" t="s">
        <v>1</v>
      </c>
      <c r="N165" s="180" t="s">
        <v>42</v>
      </c>
      <c r="O165" s="76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3" t="s">
        <v>161</v>
      </c>
      <c r="AT165" s="183" t="s">
        <v>156</v>
      </c>
      <c r="AU165" s="183" t="s">
        <v>86</v>
      </c>
      <c r="AY165" s="18" t="s">
        <v>153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8" t="s">
        <v>8</v>
      </c>
      <c r="BK165" s="184">
        <f>ROUND(I165*H165,0)</f>
        <v>0</v>
      </c>
      <c r="BL165" s="18" t="s">
        <v>161</v>
      </c>
      <c r="BM165" s="183" t="s">
        <v>217</v>
      </c>
    </row>
    <row r="166" s="13" customFormat="1">
      <c r="A166" s="13"/>
      <c r="B166" s="185"/>
      <c r="C166" s="13"/>
      <c r="D166" s="186" t="s">
        <v>163</v>
      </c>
      <c r="E166" s="13"/>
      <c r="F166" s="188" t="s">
        <v>984</v>
      </c>
      <c r="G166" s="13"/>
      <c r="H166" s="189">
        <v>103.113</v>
      </c>
      <c r="I166" s="190"/>
      <c r="J166" s="13"/>
      <c r="K166" s="13"/>
      <c r="L166" s="185"/>
      <c r="M166" s="191"/>
      <c r="N166" s="192"/>
      <c r="O166" s="192"/>
      <c r="P166" s="192"/>
      <c r="Q166" s="192"/>
      <c r="R166" s="192"/>
      <c r="S166" s="192"/>
      <c r="T166" s="19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163</v>
      </c>
      <c r="AU166" s="187" t="s">
        <v>86</v>
      </c>
      <c r="AV166" s="13" t="s">
        <v>86</v>
      </c>
      <c r="AW166" s="13" t="s">
        <v>3</v>
      </c>
      <c r="AX166" s="13" t="s">
        <v>8</v>
      </c>
      <c r="AY166" s="187" t="s">
        <v>153</v>
      </c>
    </row>
    <row r="167" s="2" customFormat="1" ht="33" customHeight="1">
      <c r="A167" s="37"/>
      <c r="B167" s="171"/>
      <c r="C167" s="172" t="s">
        <v>9</v>
      </c>
      <c r="D167" s="172" t="s">
        <v>156</v>
      </c>
      <c r="E167" s="173" t="s">
        <v>219</v>
      </c>
      <c r="F167" s="174" t="s">
        <v>220</v>
      </c>
      <c r="G167" s="175" t="s">
        <v>206</v>
      </c>
      <c r="H167" s="176">
        <v>5.4269999999999996</v>
      </c>
      <c r="I167" s="177"/>
      <c r="J167" s="178">
        <f>ROUND(I167*H167,0)</f>
        <v>0</v>
      </c>
      <c r="K167" s="174" t="s">
        <v>160</v>
      </c>
      <c r="L167" s="38"/>
      <c r="M167" s="179" t="s">
        <v>1</v>
      </c>
      <c r="N167" s="180" t="s">
        <v>42</v>
      </c>
      <c r="O167" s="76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3" t="s">
        <v>161</v>
      </c>
      <c r="AT167" s="183" t="s">
        <v>156</v>
      </c>
      <c r="AU167" s="183" t="s">
        <v>86</v>
      </c>
      <c r="AY167" s="18" t="s">
        <v>153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8" t="s">
        <v>8</v>
      </c>
      <c r="BK167" s="184">
        <f>ROUND(I167*H167,0)</f>
        <v>0</v>
      </c>
      <c r="BL167" s="18" t="s">
        <v>161</v>
      </c>
      <c r="BM167" s="183" t="s">
        <v>221</v>
      </c>
    </row>
    <row r="168" s="12" customFormat="1" ht="22.8" customHeight="1">
      <c r="A168" s="12"/>
      <c r="B168" s="158"/>
      <c r="C168" s="12"/>
      <c r="D168" s="159" t="s">
        <v>76</v>
      </c>
      <c r="E168" s="169" t="s">
        <v>222</v>
      </c>
      <c r="F168" s="169" t="s">
        <v>223</v>
      </c>
      <c r="G168" s="12"/>
      <c r="H168" s="12"/>
      <c r="I168" s="161"/>
      <c r="J168" s="170">
        <f>BK168</f>
        <v>0</v>
      </c>
      <c r="K168" s="12"/>
      <c r="L168" s="158"/>
      <c r="M168" s="163"/>
      <c r="N168" s="164"/>
      <c r="O168" s="164"/>
      <c r="P168" s="165">
        <f>SUM(P169:P170)</f>
        <v>0</v>
      </c>
      <c r="Q168" s="164"/>
      <c r="R168" s="165">
        <f>SUM(R169:R170)</f>
        <v>0</v>
      </c>
      <c r="S168" s="164"/>
      <c r="T168" s="166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9" t="s">
        <v>8</v>
      </c>
      <c r="AT168" s="167" t="s">
        <v>76</v>
      </c>
      <c r="AU168" s="167" t="s">
        <v>8</v>
      </c>
      <c r="AY168" s="159" t="s">
        <v>153</v>
      </c>
      <c r="BK168" s="168">
        <f>SUM(BK169:BK170)</f>
        <v>0</v>
      </c>
    </row>
    <row r="169" s="2" customFormat="1" ht="21.75" customHeight="1">
      <c r="A169" s="37"/>
      <c r="B169" s="171"/>
      <c r="C169" s="172" t="s">
        <v>201</v>
      </c>
      <c r="D169" s="172" t="s">
        <v>156</v>
      </c>
      <c r="E169" s="173" t="s">
        <v>224</v>
      </c>
      <c r="F169" s="174" t="s">
        <v>225</v>
      </c>
      <c r="G169" s="175" t="s">
        <v>206</v>
      </c>
      <c r="H169" s="176">
        <v>0.32000000000000001</v>
      </c>
      <c r="I169" s="177"/>
      <c r="J169" s="178">
        <f>ROUND(I169*H169,0)</f>
        <v>0</v>
      </c>
      <c r="K169" s="174" t="s">
        <v>160</v>
      </c>
      <c r="L169" s="38"/>
      <c r="M169" s="179" t="s">
        <v>1</v>
      </c>
      <c r="N169" s="180" t="s">
        <v>42</v>
      </c>
      <c r="O169" s="76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3" t="s">
        <v>161</v>
      </c>
      <c r="AT169" s="183" t="s">
        <v>156</v>
      </c>
      <c r="AU169" s="183" t="s">
        <v>86</v>
      </c>
      <c r="AY169" s="18" t="s">
        <v>153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8" t="s">
        <v>8</v>
      </c>
      <c r="BK169" s="184">
        <f>ROUND(I169*H169,0)</f>
        <v>0</v>
      </c>
      <c r="BL169" s="18" t="s">
        <v>161</v>
      </c>
      <c r="BM169" s="183" t="s">
        <v>226</v>
      </c>
    </row>
    <row r="170" s="2" customFormat="1" ht="24.15" customHeight="1">
      <c r="A170" s="37"/>
      <c r="B170" s="171"/>
      <c r="C170" s="172" t="s">
        <v>227</v>
      </c>
      <c r="D170" s="172" t="s">
        <v>156</v>
      </c>
      <c r="E170" s="173" t="s">
        <v>228</v>
      </c>
      <c r="F170" s="174" t="s">
        <v>229</v>
      </c>
      <c r="G170" s="175" t="s">
        <v>206</v>
      </c>
      <c r="H170" s="176">
        <v>0.32000000000000001</v>
      </c>
      <c r="I170" s="177"/>
      <c r="J170" s="178">
        <f>ROUND(I170*H170,0)</f>
        <v>0</v>
      </c>
      <c r="K170" s="174" t="s">
        <v>160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161</v>
      </c>
      <c r="AT170" s="183" t="s">
        <v>156</v>
      </c>
      <c r="AU170" s="183" t="s">
        <v>86</v>
      </c>
      <c r="AY170" s="18" t="s">
        <v>153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161</v>
      </c>
      <c r="BM170" s="183" t="s">
        <v>230</v>
      </c>
    </row>
    <row r="171" s="12" customFormat="1" ht="25.92" customHeight="1">
      <c r="A171" s="12"/>
      <c r="B171" s="158"/>
      <c r="C171" s="12"/>
      <c r="D171" s="159" t="s">
        <v>76</v>
      </c>
      <c r="E171" s="160" t="s">
        <v>231</v>
      </c>
      <c r="F171" s="160" t="s">
        <v>232</v>
      </c>
      <c r="G171" s="12"/>
      <c r="H171" s="12"/>
      <c r="I171" s="161"/>
      <c r="J171" s="162">
        <f>BK171</f>
        <v>0</v>
      </c>
      <c r="K171" s="12"/>
      <c r="L171" s="158"/>
      <c r="M171" s="163"/>
      <c r="N171" s="164"/>
      <c r="O171" s="164"/>
      <c r="P171" s="165">
        <f>P172+P177+P239+P247+P280+P286+P316+P351+P383+P418</f>
        <v>0</v>
      </c>
      <c r="Q171" s="164"/>
      <c r="R171" s="165">
        <f>R172+R177+R239+R247+R280+R286+R316+R351+R383+R418</f>
        <v>3.3204523511000001</v>
      </c>
      <c r="S171" s="164"/>
      <c r="T171" s="166">
        <f>T172+T177+T239+T247+T280+T286+T316+T351+T383+T418</f>
        <v>0.7418260000000001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9" t="s">
        <v>86</v>
      </c>
      <c r="AT171" s="167" t="s">
        <v>76</v>
      </c>
      <c r="AU171" s="167" t="s">
        <v>77</v>
      </c>
      <c r="AY171" s="159" t="s">
        <v>153</v>
      </c>
      <c r="BK171" s="168">
        <f>BK172+BK177+BK239+BK247+BK280+BK286+BK316+BK351+BK383+BK418</f>
        <v>0</v>
      </c>
    </row>
    <row r="172" s="12" customFormat="1" ht="22.8" customHeight="1">
      <c r="A172" s="12"/>
      <c r="B172" s="158"/>
      <c r="C172" s="12"/>
      <c r="D172" s="159" t="s">
        <v>76</v>
      </c>
      <c r="E172" s="169" t="s">
        <v>233</v>
      </c>
      <c r="F172" s="169" t="s">
        <v>234</v>
      </c>
      <c r="G172" s="12"/>
      <c r="H172" s="12"/>
      <c r="I172" s="161"/>
      <c r="J172" s="170">
        <f>BK172</f>
        <v>0</v>
      </c>
      <c r="K172" s="12"/>
      <c r="L172" s="158"/>
      <c r="M172" s="163"/>
      <c r="N172" s="164"/>
      <c r="O172" s="164"/>
      <c r="P172" s="165">
        <f>SUM(P173:P176)</f>
        <v>0</v>
      </c>
      <c r="Q172" s="164"/>
      <c r="R172" s="165">
        <f>SUM(R173:R176)</f>
        <v>0.0021587099999999999</v>
      </c>
      <c r="S172" s="164"/>
      <c r="T172" s="166">
        <f>SUM(T173:T176)</f>
        <v>0.0036899999999999997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86</v>
      </c>
      <c r="AT172" s="167" t="s">
        <v>76</v>
      </c>
      <c r="AU172" s="167" t="s">
        <v>8</v>
      </c>
      <c r="AY172" s="159" t="s">
        <v>153</v>
      </c>
      <c r="BK172" s="168">
        <f>SUM(BK173:BK176)</f>
        <v>0</v>
      </c>
    </row>
    <row r="173" s="2" customFormat="1" ht="24.15" customHeight="1">
      <c r="A173" s="37"/>
      <c r="B173" s="171"/>
      <c r="C173" s="172" t="s">
        <v>207</v>
      </c>
      <c r="D173" s="172" t="s">
        <v>156</v>
      </c>
      <c r="E173" s="173" t="s">
        <v>235</v>
      </c>
      <c r="F173" s="174" t="s">
        <v>236</v>
      </c>
      <c r="G173" s="175" t="s">
        <v>237</v>
      </c>
      <c r="H173" s="176">
        <v>3</v>
      </c>
      <c r="I173" s="177"/>
      <c r="J173" s="178">
        <f>ROUND(I173*H173,0)</f>
        <v>0</v>
      </c>
      <c r="K173" s="174" t="s">
        <v>160</v>
      </c>
      <c r="L173" s="38"/>
      <c r="M173" s="179" t="s">
        <v>1</v>
      </c>
      <c r="N173" s="180" t="s">
        <v>42</v>
      </c>
      <c r="O173" s="76"/>
      <c r="P173" s="181">
        <f>O173*H173</f>
        <v>0</v>
      </c>
      <c r="Q173" s="181">
        <v>0</v>
      </c>
      <c r="R173" s="181">
        <f>Q173*H173</f>
        <v>0</v>
      </c>
      <c r="S173" s="181">
        <v>0.00123</v>
      </c>
      <c r="T173" s="182">
        <f>S173*H173</f>
        <v>0.0036899999999999997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201</v>
      </c>
      <c r="AT173" s="183" t="s">
        <v>156</v>
      </c>
      <c r="AU173" s="183" t="s">
        <v>86</v>
      </c>
      <c r="AY173" s="18" t="s">
        <v>153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8</v>
      </c>
      <c r="BK173" s="184">
        <f>ROUND(I173*H173,0)</f>
        <v>0</v>
      </c>
      <c r="BL173" s="18" t="s">
        <v>201</v>
      </c>
      <c r="BM173" s="183" t="s">
        <v>238</v>
      </c>
    </row>
    <row r="174" s="13" customFormat="1">
      <c r="A174" s="13"/>
      <c r="B174" s="185"/>
      <c r="C174" s="13"/>
      <c r="D174" s="186" t="s">
        <v>163</v>
      </c>
      <c r="E174" s="187" t="s">
        <v>1</v>
      </c>
      <c r="F174" s="188" t="s">
        <v>239</v>
      </c>
      <c r="G174" s="13"/>
      <c r="H174" s="189">
        <v>3</v>
      </c>
      <c r="I174" s="190"/>
      <c r="J174" s="13"/>
      <c r="K174" s="13"/>
      <c r="L174" s="185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163</v>
      </c>
      <c r="AU174" s="187" t="s">
        <v>86</v>
      </c>
      <c r="AV174" s="13" t="s">
        <v>86</v>
      </c>
      <c r="AW174" s="13" t="s">
        <v>33</v>
      </c>
      <c r="AX174" s="13" t="s">
        <v>8</v>
      </c>
      <c r="AY174" s="187" t="s">
        <v>153</v>
      </c>
    </row>
    <row r="175" s="2" customFormat="1" ht="16.5" customHeight="1">
      <c r="A175" s="37"/>
      <c r="B175" s="171"/>
      <c r="C175" s="172" t="s">
        <v>240</v>
      </c>
      <c r="D175" s="172" t="s">
        <v>156</v>
      </c>
      <c r="E175" s="173" t="s">
        <v>241</v>
      </c>
      <c r="F175" s="174" t="s">
        <v>242</v>
      </c>
      <c r="G175" s="175" t="s">
        <v>237</v>
      </c>
      <c r="H175" s="176">
        <v>3</v>
      </c>
      <c r="I175" s="177"/>
      <c r="J175" s="178">
        <f>ROUND(I175*H175,0)</f>
        <v>0</v>
      </c>
      <c r="K175" s="174" t="s">
        <v>160</v>
      </c>
      <c r="L175" s="38"/>
      <c r="M175" s="179" t="s">
        <v>1</v>
      </c>
      <c r="N175" s="180" t="s">
        <v>42</v>
      </c>
      <c r="O175" s="76"/>
      <c r="P175" s="181">
        <f>O175*H175</f>
        <v>0</v>
      </c>
      <c r="Q175" s="181">
        <v>0.00071957</v>
      </c>
      <c r="R175" s="181">
        <f>Q175*H175</f>
        <v>0.0021587099999999999</v>
      </c>
      <c r="S175" s="181">
        <v>0</v>
      </c>
      <c r="T175" s="18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3" t="s">
        <v>201</v>
      </c>
      <c r="AT175" s="183" t="s">
        <v>156</v>
      </c>
      <c r="AU175" s="183" t="s">
        <v>86</v>
      </c>
      <c r="AY175" s="18" t="s">
        <v>153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8" t="s">
        <v>8</v>
      </c>
      <c r="BK175" s="184">
        <f>ROUND(I175*H175,0)</f>
        <v>0</v>
      </c>
      <c r="BL175" s="18" t="s">
        <v>201</v>
      </c>
      <c r="BM175" s="183" t="s">
        <v>243</v>
      </c>
    </row>
    <row r="176" s="13" customFormat="1">
      <c r="A176" s="13"/>
      <c r="B176" s="185"/>
      <c r="C176" s="13"/>
      <c r="D176" s="186" t="s">
        <v>163</v>
      </c>
      <c r="E176" s="187" t="s">
        <v>1</v>
      </c>
      <c r="F176" s="188" t="s">
        <v>244</v>
      </c>
      <c r="G176" s="13"/>
      <c r="H176" s="189">
        <v>3</v>
      </c>
      <c r="I176" s="190"/>
      <c r="J176" s="13"/>
      <c r="K176" s="13"/>
      <c r="L176" s="185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163</v>
      </c>
      <c r="AU176" s="187" t="s">
        <v>86</v>
      </c>
      <c r="AV176" s="13" t="s">
        <v>86</v>
      </c>
      <c r="AW176" s="13" t="s">
        <v>33</v>
      </c>
      <c r="AX176" s="13" t="s">
        <v>8</v>
      </c>
      <c r="AY176" s="187" t="s">
        <v>153</v>
      </c>
    </row>
    <row r="177" s="12" customFormat="1" ht="22.8" customHeight="1">
      <c r="A177" s="12"/>
      <c r="B177" s="158"/>
      <c r="C177" s="12"/>
      <c r="D177" s="159" t="s">
        <v>76</v>
      </c>
      <c r="E177" s="169" t="s">
        <v>245</v>
      </c>
      <c r="F177" s="169" t="s">
        <v>246</v>
      </c>
      <c r="G177" s="12"/>
      <c r="H177" s="12"/>
      <c r="I177" s="161"/>
      <c r="J177" s="170">
        <f>BK177</f>
        <v>0</v>
      </c>
      <c r="K177" s="12"/>
      <c r="L177" s="158"/>
      <c r="M177" s="163"/>
      <c r="N177" s="164"/>
      <c r="O177" s="164"/>
      <c r="P177" s="165">
        <f>SUM(P178:P238)</f>
        <v>0</v>
      </c>
      <c r="Q177" s="164"/>
      <c r="R177" s="165">
        <f>SUM(R178:R238)</f>
        <v>0.15068044830000002</v>
      </c>
      <c r="S177" s="164"/>
      <c r="T177" s="166">
        <f>SUM(T178:T238)</f>
        <v>0.11464000000000001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9" t="s">
        <v>86</v>
      </c>
      <c r="AT177" s="167" t="s">
        <v>76</v>
      </c>
      <c r="AU177" s="167" t="s">
        <v>8</v>
      </c>
      <c r="AY177" s="159" t="s">
        <v>153</v>
      </c>
      <c r="BK177" s="168">
        <f>SUM(BK178:BK238)</f>
        <v>0</v>
      </c>
    </row>
    <row r="178" s="2" customFormat="1" ht="16.5" customHeight="1">
      <c r="A178" s="37"/>
      <c r="B178" s="171"/>
      <c r="C178" s="172" t="s">
        <v>210</v>
      </c>
      <c r="D178" s="172" t="s">
        <v>156</v>
      </c>
      <c r="E178" s="173" t="s">
        <v>247</v>
      </c>
      <c r="F178" s="174" t="s">
        <v>248</v>
      </c>
      <c r="G178" s="175" t="s">
        <v>249</v>
      </c>
      <c r="H178" s="176">
        <v>2</v>
      </c>
      <c r="I178" s="177"/>
      <c r="J178" s="178">
        <f>ROUND(I178*H178,0)</f>
        <v>0</v>
      </c>
      <c r="K178" s="174" t="s">
        <v>160</v>
      </c>
      <c r="L178" s="38"/>
      <c r="M178" s="179" t="s">
        <v>1</v>
      </c>
      <c r="N178" s="180" t="s">
        <v>42</v>
      </c>
      <c r="O178" s="76"/>
      <c r="P178" s="181">
        <f>O178*H178</f>
        <v>0</v>
      </c>
      <c r="Q178" s="181">
        <v>0</v>
      </c>
      <c r="R178" s="181">
        <f>Q178*H178</f>
        <v>0</v>
      </c>
      <c r="S178" s="181">
        <v>0.01933</v>
      </c>
      <c r="T178" s="182">
        <f>S178*H178</f>
        <v>0.03866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3" t="s">
        <v>201</v>
      </c>
      <c r="AT178" s="183" t="s">
        <v>156</v>
      </c>
      <c r="AU178" s="183" t="s">
        <v>86</v>
      </c>
      <c r="AY178" s="18" t="s">
        <v>153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8" t="s">
        <v>8</v>
      </c>
      <c r="BK178" s="184">
        <f>ROUND(I178*H178,0)</f>
        <v>0</v>
      </c>
      <c r="BL178" s="18" t="s">
        <v>201</v>
      </c>
      <c r="BM178" s="183" t="s">
        <v>250</v>
      </c>
    </row>
    <row r="179" s="2" customFormat="1" ht="24.15" customHeight="1">
      <c r="A179" s="37"/>
      <c r="B179" s="171"/>
      <c r="C179" s="172" t="s">
        <v>7</v>
      </c>
      <c r="D179" s="172" t="s">
        <v>156</v>
      </c>
      <c r="E179" s="173" t="s">
        <v>251</v>
      </c>
      <c r="F179" s="174" t="s">
        <v>252</v>
      </c>
      <c r="G179" s="175" t="s">
        <v>249</v>
      </c>
      <c r="H179" s="176">
        <v>2</v>
      </c>
      <c r="I179" s="177"/>
      <c r="J179" s="178">
        <f>ROUND(I179*H179,0)</f>
        <v>0</v>
      </c>
      <c r="K179" s="174" t="s">
        <v>160</v>
      </c>
      <c r="L179" s="38"/>
      <c r="M179" s="179" t="s">
        <v>1</v>
      </c>
      <c r="N179" s="180" t="s">
        <v>42</v>
      </c>
      <c r="O179" s="76"/>
      <c r="P179" s="181">
        <f>O179*H179</f>
        <v>0</v>
      </c>
      <c r="Q179" s="181">
        <v>0.016968836300000002</v>
      </c>
      <c r="R179" s="181">
        <f>Q179*H179</f>
        <v>0.033937672600000003</v>
      </c>
      <c r="S179" s="181">
        <v>0</v>
      </c>
      <c r="T179" s="18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201</v>
      </c>
      <c r="AT179" s="183" t="s">
        <v>156</v>
      </c>
      <c r="AU179" s="183" t="s">
        <v>86</v>
      </c>
      <c r="AY179" s="18" t="s">
        <v>153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</v>
      </c>
      <c r="BK179" s="184">
        <f>ROUND(I179*H179,0)</f>
        <v>0</v>
      </c>
      <c r="BL179" s="18" t="s">
        <v>201</v>
      </c>
      <c r="BM179" s="183" t="s">
        <v>253</v>
      </c>
    </row>
    <row r="180" s="13" customFormat="1">
      <c r="A180" s="13"/>
      <c r="B180" s="185"/>
      <c r="C180" s="13"/>
      <c r="D180" s="186" t="s">
        <v>163</v>
      </c>
      <c r="E180" s="187" t="s">
        <v>1</v>
      </c>
      <c r="F180" s="188" t="s">
        <v>985</v>
      </c>
      <c r="G180" s="13"/>
      <c r="H180" s="189">
        <v>2</v>
      </c>
      <c r="I180" s="190"/>
      <c r="J180" s="13"/>
      <c r="K180" s="13"/>
      <c r="L180" s="185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163</v>
      </c>
      <c r="AU180" s="187" t="s">
        <v>86</v>
      </c>
      <c r="AV180" s="13" t="s">
        <v>86</v>
      </c>
      <c r="AW180" s="13" t="s">
        <v>33</v>
      </c>
      <c r="AX180" s="13" t="s">
        <v>77</v>
      </c>
      <c r="AY180" s="187" t="s">
        <v>153</v>
      </c>
    </row>
    <row r="181" s="14" customFormat="1">
      <c r="A181" s="14"/>
      <c r="B181" s="194"/>
      <c r="C181" s="14"/>
      <c r="D181" s="186" t="s">
        <v>163</v>
      </c>
      <c r="E181" s="195" t="s">
        <v>1</v>
      </c>
      <c r="F181" s="196" t="s">
        <v>189</v>
      </c>
      <c r="G181" s="14"/>
      <c r="H181" s="197">
        <v>2</v>
      </c>
      <c r="I181" s="198"/>
      <c r="J181" s="14"/>
      <c r="K181" s="14"/>
      <c r="L181" s="194"/>
      <c r="M181" s="199"/>
      <c r="N181" s="200"/>
      <c r="O181" s="200"/>
      <c r="P181" s="200"/>
      <c r="Q181" s="200"/>
      <c r="R181" s="200"/>
      <c r="S181" s="200"/>
      <c r="T181" s="20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5" t="s">
        <v>163</v>
      </c>
      <c r="AU181" s="195" t="s">
        <v>86</v>
      </c>
      <c r="AV181" s="14" t="s">
        <v>154</v>
      </c>
      <c r="AW181" s="14" t="s">
        <v>33</v>
      </c>
      <c r="AX181" s="14" t="s">
        <v>8</v>
      </c>
      <c r="AY181" s="195" t="s">
        <v>153</v>
      </c>
    </row>
    <row r="182" s="2" customFormat="1" ht="24.15" customHeight="1">
      <c r="A182" s="37"/>
      <c r="B182" s="171"/>
      <c r="C182" s="202" t="s">
        <v>214</v>
      </c>
      <c r="D182" s="202" t="s">
        <v>257</v>
      </c>
      <c r="E182" s="203" t="s">
        <v>258</v>
      </c>
      <c r="F182" s="204" t="s">
        <v>259</v>
      </c>
      <c r="G182" s="205" t="s">
        <v>237</v>
      </c>
      <c r="H182" s="206">
        <v>2</v>
      </c>
      <c r="I182" s="207"/>
      <c r="J182" s="208">
        <f>ROUND(I182*H182,0)</f>
        <v>0</v>
      </c>
      <c r="K182" s="204" t="s">
        <v>1</v>
      </c>
      <c r="L182" s="209"/>
      <c r="M182" s="210" t="s">
        <v>1</v>
      </c>
      <c r="N182" s="211" t="s">
        <v>42</v>
      </c>
      <c r="O182" s="76"/>
      <c r="P182" s="181">
        <f>O182*H182</f>
        <v>0</v>
      </c>
      <c r="Q182" s="181">
        <v>0.001</v>
      </c>
      <c r="R182" s="181">
        <f>Q182*H182</f>
        <v>0.002</v>
      </c>
      <c r="S182" s="181">
        <v>0</v>
      </c>
      <c r="T182" s="18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260</v>
      </c>
      <c r="AT182" s="183" t="s">
        <v>257</v>
      </c>
      <c r="AU182" s="183" t="s">
        <v>86</v>
      </c>
      <c r="AY182" s="18" t="s">
        <v>153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</v>
      </c>
      <c r="BK182" s="184">
        <f>ROUND(I182*H182,0)</f>
        <v>0</v>
      </c>
      <c r="BL182" s="18" t="s">
        <v>201</v>
      </c>
      <c r="BM182" s="183" t="s">
        <v>261</v>
      </c>
    </row>
    <row r="183" s="2" customFormat="1" ht="16.5" customHeight="1">
      <c r="A183" s="37"/>
      <c r="B183" s="171"/>
      <c r="C183" s="172" t="s">
        <v>262</v>
      </c>
      <c r="D183" s="172" t="s">
        <v>156</v>
      </c>
      <c r="E183" s="173" t="s">
        <v>271</v>
      </c>
      <c r="F183" s="174" t="s">
        <v>272</v>
      </c>
      <c r="G183" s="175" t="s">
        <v>249</v>
      </c>
      <c r="H183" s="176">
        <v>3</v>
      </c>
      <c r="I183" s="177"/>
      <c r="J183" s="178">
        <f>ROUND(I183*H183,0)</f>
        <v>0</v>
      </c>
      <c r="K183" s="174" t="s">
        <v>160</v>
      </c>
      <c r="L183" s="38"/>
      <c r="M183" s="179" t="s">
        <v>1</v>
      </c>
      <c r="N183" s="180" t="s">
        <v>42</v>
      </c>
      <c r="O183" s="76"/>
      <c r="P183" s="181">
        <f>O183*H183</f>
        <v>0</v>
      </c>
      <c r="Q183" s="181">
        <v>0</v>
      </c>
      <c r="R183" s="181">
        <f>Q183*H183</f>
        <v>0</v>
      </c>
      <c r="S183" s="181">
        <v>0.019460000000000002</v>
      </c>
      <c r="T183" s="182">
        <f>S183*H183</f>
        <v>0.058380000000000001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3" t="s">
        <v>201</v>
      </c>
      <c r="AT183" s="183" t="s">
        <v>156</v>
      </c>
      <c r="AU183" s="183" t="s">
        <v>86</v>
      </c>
      <c r="AY183" s="18" t="s">
        <v>153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8" t="s">
        <v>8</v>
      </c>
      <c r="BK183" s="184">
        <f>ROUND(I183*H183,0)</f>
        <v>0</v>
      </c>
      <c r="BL183" s="18" t="s">
        <v>201</v>
      </c>
      <c r="BM183" s="183" t="s">
        <v>273</v>
      </c>
    </row>
    <row r="184" s="2" customFormat="1" ht="24.15" customHeight="1">
      <c r="A184" s="37"/>
      <c r="B184" s="171"/>
      <c r="C184" s="172" t="s">
        <v>217</v>
      </c>
      <c r="D184" s="172" t="s">
        <v>156</v>
      </c>
      <c r="E184" s="173" t="s">
        <v>865</v>
      </c>
      <c r="F184" s="174" t="s">
        <v>866</v>
      </c>
      <c r="G184" s="175" t="s">
        <v>249</v>
      </c>
      <c r="H184" s="176">
        <v>1</v>
      </c>
      <c r="I184" s="177"/>
      <c r="J184" s="178">
        <f>ROUND(I184*H184,0)</f>
        <v>0</v>
      </c>
      <c r="K184" s="174" t="s">
        <v>160</v>
      </c>
      <c r="L184" s="38"/>
      <c r="M184" s="179" t="s">
        <v>1</v>
      </c>
      <c r="N184" s="180" t="s">
        <v>42</v>
      </c>
      <c r="O184" s="76"/>
      <c r="P184" s="181">
        <f>O184*H184</f>
        <v>0</v>
      </c>
      <c r="Q184" s="181">
        <v>0.0160685897</v>
      </c>
      <c r="R184" s="181">
        <f>Q184*H184</f>
        <v>0.0160685897</v>
      </c>
      <c r="S184" s="181">
        <v>0</v>
      </c>
      <c r="T184" s="18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3" t="s">
        <v>201</v>
      </c>
      <c r="AT184" s="183" t="s">
        <v>156</v>
      </c>
      <c r="AU184" s="183" t="s">
        <v>86</v>
      </c>
      <c r="AY184" s="18" t="s">
        <v>153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8" t="s">
        <v>8</v>
      </c>
      <c r="BK184" s="184">
        <f>ROUND(I184*H184,0)</f>
        <v>0</v>
      </c>
      <c r="BL184" s="18" t="s">
        <v>201</v>
      </c>
      <c r="BM184" s="183" t="s">
        <v>867</v>
      </c>
    </row>
    <row r="185" s="13" customFormat="1">
      <c r="A185" s="13"/>
      <c r="B185" s="185"/>
      <c r="C185" s="13"/>
      <c r="D185" s="186" t="s">
        <v>163</v>
      </c>
      <c r="E185" s="187" t="s">
        <v>1</v>
      </c>
      <c r="F185" s="188" t="s">
        <v>986</v>
      </c>
      <c r="G185" s="13"/>
      <c r="H185" s="189">
        <v>1</v>
      </c>
      <c r="I185" s="190"/>
      <c r="J185" s="13"/>
      <c r="K185" s="13"/>
      <c r="L185" s="185"/>
      <c r="M185" s="191"/>
      <c r="N185" s="192"/>
      <c r="O185" s="192"/>
      <c r="P185" s="192"/>
      <c r="Q185" s="192"/>
      <c r="R185" s="192"/>
      <c r="S185" s="192"/>
      <c r="T185" s="19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163</v>
      </c>
      <c r="AU185" s="187" t="s">
        <v>86</v>
      </c>
      <c r="AV185" s="13" t="s">
        <v>86</v>
      </c>
      <c r="AW185" s="13" t="s">
        <v>33</v>
      </c>
      <c r="AX185" s="13" t="s">
        <v>8</v>
      </c>
      <c r="AY185" s="187" t="s">
        <v>153</v>
      </c>
    </row>
    <row r="186" s="2" customFormat="1" ht="24.15" customHeight="1">
      <c r="A186" s="37"/>
      <c r="B186" s="171"/>
      <c r="C186" s="172" t="s">
        <v>270</v>
      </c>
      <c r="D186" s="172" t="s">
        <v>156</v>
      </c>
      <c r="E186" s="173" t="s">
        <v>987</v>
      </c>
      <c r="F186" s="174" t="s">
        <v>988</v>
      </c>
      <c r="G186" s="175" t="s">
        <v>249</v>
      </c>
      <c r="H186" s="176">
        <v>1</v>
      </c>
      <c r="I186" s="177"/>
      <c r="J186" s="178">
        <f>ROUND(I186*H186,0)</f>
        <v>0</v>
      </c>
      <c r="K186" s="174" t="s">
        <v>1</v>
      </c>
      <c r="L186" s="38"/>
      <c r="M186" s="179" t="s">
        <v>1</v>
      </c>
      <c r="N186" s="180" t="s">
        <v>42</v>
      </c>
      <c r="O186" s="76"/>
      <c r="P186" s="181">
        <f>O186*H186</f>
        <v>0</v>
      </c>
      <c r="Q186" s="181">
        <v>0.051728589700000001</v>
      </c>
      <c r="R186" s="181">
        <f>Q186*H186</f>
        <v>0.051728589700000001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201</v>
      </c>
      <c r="AT186" s="183" t="s">
        <v>156</v>
      </c>
      <c r="AU186" s="183" t="s">
        <v>86</v>
      </c>
      <c r="AY186" s="18" t="s">
        <v>153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</v>
      </c>
      <c r="BK186" s="184">
        <f>ROUND(I186*H186,0)</f>
        <v>0</v>
      </c>
      <c r="BL186" s="18" t="s">
        <v>201</v>
      </c>
      <c r="BM186" s="183" t="s">
        <v>281</v>
      </c>
    </row>
    <row r="187" s="13" customFormat="1">
      <c r="A187" s="13"/>
      <c r="B187" s="185"/>
      <c r="C187" s="13"/>
      <c r="D187" s="186" t="s">
        <v>163</v>
      </c>
      <c r="E187" s="187" t="s">
        <v>1</v>
      </c>
      <c r="F187" s="188" t="s">
        <v>989</v>
      </c>
      <c r="G187" s="13"/>
      <c r="H187" s="189">
        <v>1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163</v>
      </c>
      <c r="AU187" s="187" t="s">
        <v>86</v>
      </c>
      <c r="AV187" s="13" t="s">
        <v>86</v>
      </c>
      <c r="AW187" s="13" t="s">
        <v>33</v>
      </c>
      <c r="AX187" s="13" t="s">
        <v>77</v>
      </c>
      <c r="AY187" s="187" t="s">
        <v>153</v>
      </c>
    </row>
    <row r="188" s="14" customFormat="1">
      <c r="A188" s="14"/>
      <c r="B188" s="194"/>
      <c r="C188" s="14"/>
      <c r="D188" s="186" t="s">
        <v>163</v>
      </c>
      <c r="E188" s="195" t="s">
        <v>1</v>
      </c>
      <c r="F188" s="196" t="s">
        <v>189</v>
      </c>
      <c r="G188" s="14"/>
      <c r="H188" s="197">
        <v>1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163</v>
      </c>
      <c r="AU188" s="195" t="s">
        <v>86</v>
      </c>
      <c r="AV188" s="14" t="s">
        <v>154</v>
      </c>
      <c r="AW188" s="14" t="s">
        <v>33</v>
      </c>
      <c r="AX188" s="14" t="s">
        <v>8</v>
      </c>
      <c r="AY188" s="195" t="s">
        <v>153</v>
      </c>
    </row>
    <row r="189" s="2" customFormat="1" ht="16.5" customHeight="1">
      <c r="A189" s="37"/>
      <c r="B189" s="171"/>
      <c r="C189" s="172" t="s">
        <v>221</v>
      </c>
      <c r="D189" s="172" t="s">
        <v>156</v>
      </c>
      <c r="E189" s="173" t="s">
        <v>871</v>
      </c>
      <c r="F189" s="174" t="s">
        <v>872</v>
      </c>
      <c r="G189" s="175" t="s">
        <v>249</v>
      </c>
      <c r="H189" s="176">
        <v>1</v>
      </c>
      <c r="I189" s="177"/>
      <c r="J189" s="178">
        <f>ROUND(I189*H189,0)</f>
        <v>0</v>
      </c>
      <c r="K189" s="174" t="s">
        <v>160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</v>
      </c>
      <c r="R189" s="181">
        <f>Q189*H189</f>
        <v>0</v>
      </c>
      <c r="S189" s="181">
        <v>0.017600000000000001</v>
      </c>
      <c r="T189" s="182">
        <f>S189*H189</f>
        <v>0.017600000000000001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201</v>
      </c>
      <c r="AT189" s="183" t="s">
        <v>156</v>
      </c>
      <c r="AU189" s="183" t="s">
        <v>86</v>
      </c>
      <c r="AY189" s="18" t="s">
        <v>153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201</v>
      </c>
      <c r="BM189" s="183" t="s">
        <v>873</v>
      </c>
    </row>
    <row r="190" s="2" customFormat="1" ht="24.15" customHeight="1">
      <c r="A190" s="37"/>
      <c r="B190" s="171"/>
      <c r="C190" s="172" t="s">
        <v>278</v>
      </c>
      <c r="D190" s="172" t="s">
        <v>156</v>
      </c>
      <c r="E190" s="173" t="s">
        <v>874</v>
      </c>
      <c r="F190" s="174" t="s">
        <v>875</v>
      </c>
      <c r="G190" s="175" t="s">
        <v>249</v>
      </c>
      <c r="H190" s="176">
        <v>1</v>
      </c>
      <c r="I190" s="177"/>
      <c r="J190" s="178">
        <f>ROUND(I190*H190,0)</f>
        <v>0</v>
      </c>
      <c r="K190" s="174" t="s">
        <v>160</v>
      </c>
      <c r="L190" s="38"/>
      <c r="M190" s="179" t="s">
        <v>1</v>
      </c>
      <c r="N190" s="180" t="s">
        <v>42</v>
      </c>
      <c r="O190" s="76"/>
      <c r="P190" s="181">
        <f>O190*H190</f>
        <v>0</v>
      </c>
      <c r="Q190" s="181">
        <v>0.016888836300000001</v>
      </c>
      <c r="R190" s="181">
        <f>Q190*H190</f>
        <v>0.016888836300000001</v>
      </c>
      <c r="S190" s="181">
        <v>0</v>
      </c>
      <c r="T190" s="18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3" t="s">
        <v>201</v>
      </c>
      <c r="AT190" s="183" t="s">
        <v>156</v>
      </c>
      <c r="AU190" s="183" t="s">
        <v>86</v>
      </c>
      <c r="AY190" s="18" t="s">
        <v>153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8</v>
      </c>
      <c r="BK190" s="184">
        <f>ROUND(I190*H190,0)</f>
        <v>0</v>
      </c>
      <c r="BL190" s="18" t="s">
        <v>201</v>
      </c>
      <c r="BM190" s="183" t="s">
        <v>876</v>
      </c>
    </row>
    <row r="191" s="13" customFormat="1">
      <c r="A191" s="13"/>
      <c r="B191" s="185"/>
      <c r="C191" s="13"/>
      <c r="D191" s="186" t="s">
        <v>163</v>
      </c>
      <c r="E191" s="187" t="s">
        <v>1</v>
      </c>
      <c r="F191" s="188" t="s">
        <v>990</v>
      </c>
      <c r="G191" s="13"/>
      <c r="H191" s="189">
        <v>1</v>
      </c>
      <c r="I191" s="190"/>
      <c r="J191" s="13"/>
      <c r="K191" s="13"/>
      <c r="L191" s="185"/>
      <c r="M191" s="191"/>
      <c r="N191" s="192"/>
      <c r="O191" s="192"/>
      <c r="P191" s="192"/>
      <c r="Q191" s="192"/>
      <c r="R191" s="192"/>
      <c r="S191" s="192"/>
      <c r="T191" s="19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163</v>
      </c>
      <c r="AU191" s="187" t="s">
        <v>86</v>
      </c>
      <c r="AV191" s="13" t="s">
        <v>86</v>
      </c>
      <c r="AW191" s="13" t="s">
        <v>33</v>
      </c>
      <c r="AX191" s="13" t="s">
        <v>8</v>
      </c>
      <c r="AY191" s="187" t="s">
        <v>153</v>
      </c>
    </row>
    <row r="192" s="2" customFormat="1" ht="24.15" customHeight="1">
      <c r="A192" s="37"/>
      <c r="B192" s="171"/>
      <c r="C192" s="172" t="s">
        <v>226</v>
      </c>
      <c r="D192" s="172" t="s">
        <v>156</v>
      </c>
      <c r="E192" s="173" t="s">
        <v>284</v>
      </c>
      <c r="F192" s="174" t="s">
        <v>285</v>
      </c>
      <c r="G192" s="175" t="s">
        <v>249</v>
      </c>
      <c r="H192" s="176">
        <v>3</v>
      </c>
      <c r="I192" s="177"/>
      <c r="J192" s="178">
        <f>ROUND(I192*H192,0)</f>
        <v>0</v>
      </c>
      <c r="K192" s="174" t="s">
        <v>1</v>
      </c>
      <c r="L192" s="38"/>
      <c r="M192" s="179" t="s">
        <v>1</v>
      </c>
      <c r="N192" s="180" t="s">
        <v>42</v>
      </c>
      <c r="O192" s="76"/>
      <c r="P192" s="181">
        <f>O192*H192</f>
        <v>0</v>
      </c>
      <c r="Q192" s="181">
        <v>0.00051820000000000002</v>
      </c>
      <c r="R192" s="181">
        <f>Q192*H192</f>
        <v>0.0015546000000000002</v>
      </c>
      <c r="S192" s="181">
        <v>0</v>
      </c>
      <c r="T192" s="18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3" t="s">
        <v>201</v>
      </c>
      <c r="AT192" s="183" t="s">
        <v>156</v>
      </c>
      <c r="AU192" s="183" t="s">
        <v>86</v>
      </c>
      <c r="AY192" s="18" t="s">
        <v>153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8" t="s">
        <v>8</v>
      </c>
      <c r="BK192" s="184">
        <f>ROUND(I192*H192,0)</f>
        <v>0</v>
      </c>
      <c r="BL192" s="18" t="s">
        <v>201</v>
      </c>
      <c r="BM192" s="183" t="s">
        <v>286</v>
      </c>
    </row>
    <row r="193" s="13" customFormat="1">
      <c r="A193" s="13"/>
      <c r="B193" s="185"/>
      <c r="C193" s="13"/>
      <c r="D193" s="186" t="s">
        <v>163</v>
      </c>
      <c r="E193" s="187" t="s">
        <v>1</v>
      </c>
      <c r="F193" s="188" t="s">
        <v>991</v>
      </c>
      <c r="G193" s="13"/>
      <c r="H193" s="189">
        <v>2</v>
      </c>
      <c r="I193" s="190"/>
      <c r="J193" s="13"/>
      <c r="K193" s="13"/>
      <c r="L193" s="185"/>
      <c r="M193" s="191"/>
      <c r="N193" s="192"/>
      <c r="O193" s="192"/>
      <c r="P193" s="192"/>
      <c r="Q193" s="192"/>
      <c r="R193" s="192"/>
      <c r="S193" s="192"/>
      <c r="T193" s="19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7" t="s">
        <v>163</v>
      </c>
      <c r="AU193" s="187" t="s">
        <v>86</v>
      </c>
      <c r="AV193" s="13" t="s">
        <v>86</v>
      </c>
      <c r="AW193" s="13" t="s">
        <v>33</v>
      </c>
      <c r="AX193" s="13" t="s">
        <v>77</v>
      </c>
      <c r="AY193" s="187" t="s">
        <v>153</v>
      </c>
    </row>
    <row r="194" s="13" customFormat="1">
      <c r="A194" s="13"/>
      <c r="B194" s="185"/>
      <c r="C194" s="13"/>
      <c r="D194" s="186" t="s">
        <v>163</v>
      </c>
      <c r="E194" s="187" t="s">
        <v>1</v>
      </c>
      <c r="F194" s="188" t="s">
        <v>992</v>
      </c>
      <c r="G194" s="13"/>
      <c r="H194" s="189">
        <v>1</v>
      </c>
      <c r="I194" s="190"/>
      <c r="J194" s="13"/>
      <c r="K194" s="13"/>
      <c r="L194" s="185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163</v>
      </c>
      <c r="AU194" s="187" t="s">
        <v>86</v>
      </c>
      <c r="AV194" s="13" t="s">
        <v>86</v>
      </c>
      <c r="AW194" s="13" t="s">
        <v>33</v>
      </c>
      <c r="AX194" s="13" t="s">
        <v>77</v>
      </c>
      <c r="AY194" s="187" t="s">
        <v>153</v>
      </c>
    </row>
    <row r="195" s="14" customFormat="1">
      <c r="A195" s="14"/>
      <c r="B195" s="194"/>
      <c r="C195" s="14"/>
      <c r="D195" s="186" t="s">
        <v>163</v>
      </c>
      <c r="E195" s="195" t="s">
        <v>1</v>
      </c>
      <c r="F195" s="196" t="s">
        <v>189</v>
      </c>
      <c r="G195" s="14"/>
      <c r="H195" s="197">
        <v>3</v>
      </c>
      <c r="I195" s="198"/>
      <c r="J195" s="14"/>
      <c r="K195" s="14"/>
      <c r="L195" s="194"/>
      <c r="M195" s="199"/>
      <c r="N195" s="200"/>
      <c r="O195" s="200"/>
      <c r="P195" s="200"/>
      <c r="Q195" s="200"/>
      <c r="R195" s="200"/>
      <c r="S195" s="200"/>
      <c r="T195" s="20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5" t="s">
        <v>163</v>
      </c>
      <c r="AU195" s="195" t="s">
        <v>86</v>
      </c>
      <c r="AV195" s="14" t="s">
        <v>154</v>
      </c>
      <c r="AW195" s="14" t="s">
        <v>33</v>
      </c>
      <c r="AX195" s="14" t="s">
        <v>8</v>
      </c>
      <c r="AY195" s="195" t="s">
        <v>153</v>
      </c>
    </row>
    <row r="196" s="2" customFormat="1" ht="24.15" customHeight="1">
      <c r="A196" s="37"/>
      <c r="B196" s="171"/>
      <c r="C196" s="172" t="s">
        <v>289</v>
      </c>
      <c r="D196" s="172" t="s">
        <v>156</v>
      </c>
      <c r="E196" s="173" t="s">
        <v>294</v>
      </c>
      <c r="F196" s="174" t="s">
        <v>295</v>
      </c>
      <c r="G196" s="175" t="s">
        <v>249</v>
      </c>
      <c r="H196" s="176">
        <v>3</v>
      </c>
      <c r="I196" s="177"/>
      <c r="J196" s="178">
        <f>ROUND(I196*H196,0)</f>
        <v>0</v>
      </c>
      <c r="K196" s="174" t="s">
        <v>1</v>
      </c>
      <c r="L196" s="38"/>
      <c r="M196" s="179" t="s">
        <v>1</v>
      </c>
      <c r="N196" s="180" t="s">
        <v>42</v>
      </c>
      <c r="O196" s="76"/>
      <c r="P196" s="181">
        <f>O196*H196</f>
        <v>0</v>
      </c>
      <c r="Q196" s="181">
        <v>0.00051820000000000002</v>
      </c>
      <c r="R196" s="181">
        <f>Q196*H196</f>
        <v>0.0015546000000000002</v>
      </c>
      <c r="S196" s="181">
        <v>0</v>
      </c>
      <c r="T196" s="18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3" t="s">
        <v>201</v>
      </c>
      <c r="AT196" s="183" t="s">
        <v>156</v>
      </c>
      <c r="AU196" s="183" t="s">
        <v>86</v>
      </c>
      <c r="AY196" s="18" t="s">
        <v>153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8" t="s">
        <v>8</v>
      </c>
      <c r="BK196" s="184">
        <f>ROUND(I196*H196,0)</f>
        <v>0</v>
      </c>
      <c r="BL196" s="18" t="s">
        <v>201</v>
      </c>
      <c r="BM196" s="183" t="s">
        <v>296</v>
      </c>
    </row>
    <row r="197" s="13" customFormat="1">
      <c r="A197" s="13"/>
      <c r="B197" s="185"/>
      <c r="C197" s="13"/>
      <c r="D197" s="186" t="s">
        <v>163</v>
      </c>
      <c r="E197" s="187" t="s">
        <v>1</v>
      </c>
      <c r="F197" s="188" t="s">
        <v>993</v>
      </c>
      <c r="G197" s="13"/>
      <c r="H197" s="189">
        <v>2</v>
      </c>
      <c r="I197" s="190"/>
      <c r="J197" s="13"/>
      <c r="K197" s="13"/>
      <c r="L197" s="185"/>
      <c r="M197" s="191"/>
      <c r="N197" s="192"/>
      <c r="O197" s="192"/>
      <c r="P197" s="192"/>
      <c r="Q197" s="192"/>
      <c r="R197" s="192"/>
      <c r="S197" s="192"/>
      <c r="T197" s="19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163</v>
      </c>
      <c r="AU197" s="187" t="s">
        <v>86</v>
      </c>
      <c r="AV197" s="13" t="s">
        <v>86</v>
      </c>
      <c r="AW197" s="13" t="s">
        <v>33</v>
      </c>
      <c r="AX197" s="13" t="s">
        <v>77</v>
      </c>
      <c r="AY197" s="187" t="s">
        <v>153</v>
      </c>
    </row>
    <row r="198" s="13" customFormat="1">
      <c r="A198" s="13"/>
      <c r="B198" s="185"/>
      <c r="C198" s="13"/>
      <c r="D198" s="186" t="s">
        <v>163</v>
      </c>
      <c r="E198" s="187" t="s">
        <v>1</v>
      </c>
      <c r="F198" s="188" t="s">
        <v>992</v>
      </c>
      <c r="G198" s="13"/>
      <c r="H198" s="189">
        <v>1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163</v>
      </c>
      <c r="AU198" s="187" t="s">
        <v>86</v>
      </c>
      <c r="AV198" s="13" t="s">
        <v>86</v>
      </c>
      <c r="AW198" s="13" t="s">
        <v>33</v>
      </c>
      <c r="AX198" s="13" t="s">
        <v>77</v>
      </c>
      <c r="AY198" s="187" t="s">
        <v>153</v>
      </c>
    </row>
    <row r="199" s="14" customFormat="1">
      <c r="A199" s="14"/>
      <c r="B199" s="194"/>
      <c r="C199" s="14"/>
      <c r="D199" s="186" t="s">
        <v>163</v>
      </c>
      <c r="E199" s="195" t="s">
        <v>1</v>
      </c>
      <c r="F199" s="196" t="s">
        <v>189</v>
      </c>
      <c r="G199" s="14"/>
      <c r="H199" s="197">
        <v>3</v>
      </c>
      <c r="I199" s="198"/>
      <c r="J199" s="14"/>
      <c r="K199" s="14"/>
      <c r="L199" s="194"/>
      <c r="M199" s="199"/>
      <c r="N199" s="200"/>
      <c r="O199" s="200"/>
      <c r="P199" s="200"/>
      <c r="Q199" s="200"/>
      <c r="R199" s="200"/>
      <c r="S199" s="200"/>
      <c r="T199" s="20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5" t="s">
        <v>163</v>
      </c>
      <c r="AU199" s="195" t="s">
        <v>86</v>
      </c>
      <c r="AV199" s="14" t="s">
        <v>154</v>
      </c>
      <c r="AW199" s="14" t="s">
        <v>33</v>
      </c>
      <c r="AX199" s="14" t="s">
        <v>8</v>
      </c>
      <c r="AY199" s="195" t="s">
        <v>153</v>
      </c>
    </row>
    <row r="200" s="2" customFormat="1" ht="24.15" customHeight="1">
      <c r="A200" s="37"/>
      <c r="B200" s="171"/>
      <c r="C200" s="172" t="s">
        <v>230</v>
      </c>
      <c r="D200" s="172" t="s">
        <v>156</v>
      </c>
      <c r="E200" s="173" t="s">
        <v>299</v>
      </c>
      <c r="F200" s="174" t="s">
        <v>300</v>
      </c>
      <c r="G200" s="175" t="s">
        <v>249</v>
      </c>
      <c r="H200" s="176">
        <v>3</v>
      </c>
      <c r="I200" s="177"/>
      <c r="J200" s="178">
        <f>ROUND(I200*H200,0)</f>
        <v>0</v>
      </c>
      <c r="K200" s="174" t="s">
        <v>160</v>
      </c>
      <c r="L200" s="38"/>
      <c r="M200" s="179" t="s">
        <v>1</v>
      </c>
      <c r="N200" s="180" t="s">
        <v>42</v>
      </c>
      <c r="O200" s="76"/>
      <c r="P200" s="181">
        <f>O200*H200</f>
        <v>0</v>
      </c>
      <c r="Q200" s="181">
        <v>0.00051820000000000002</v>
      </c>
      <c r="R200" s="181">
        <f>Q200*H200</f>
        <v>0.0015546000000000002</v>
      </c>
      <c r="S200" s="181">
        <v>0</v>
      </c>
      <c r="T200" s="18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3" t="s">
        <v>201</v>
      </c>
      <c r="AT200" s="183" t="s">
        <v>156</v>
      </c>
      <c r="AU200" s="183" t="s">
        <v>86</v>
      </c>
      <c r="AY200" s="18" t="s">
        <v>153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8" t="s">
        <v>8</v>
      </c>
      <c r="BK200" s="184">
        <f>ROUND(I200*H200,0)</f>
        <v>0</v>
      </c>
      <c r="BL200" s="18" t="s">
        <v>201</v>
      </c>
      <c r="BM200" s="183" t="s">
        <v>301</v>
      </c>
    </row>
    <row r="201" s="13" customFormat="1">
      <c r="A201" s="13"/>
      <c r="B201" s="185"/>
      <c r="C201" s="13"/>
      <c r="D201" s="186" t="s">
        <v>163</v>
      </c>
      <c r="E201" s="187" t="s">
        <v>1</v>
      </c>
      <c r="F201" s="188" t="s">
        <v>991</v>
      </c>
      <c r="G201" s="13"/>
      <c r="H201" s="189">
        <v>2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163</v>
      </c>
      <c r="AU201" s="187" t="s">
        <v>86</v>
      </c>
      <c r="AV201" s="13" t="s">
        <v>86</v>
      </c>
      <c r="AW201" s="13" t="s">
        <v>33</v>
      </c>
      <c r="AX201" s="13" t="s">
        <v>77</v>
      </c>
      <c r="AY201" s="187" t="s">
        <v>153</v>
      </c>
    </row>
    <row r="202" s="13" customFormat="1">
      <c r="A202" s="13"/>
      <c r="B202" s="185"/>
      <c r="C202" s="13"/>
      <c r="D202" s="186" t="s">
        <v>163</v>
      </c>
      <c r="E202" s="187" t="s">
        <v>1</v>
      </c>
      <c r="F202" s="188" t="s">
        <v>992</v>
      </c>
      <c r="G202" s="13"/>
      <c r="H202" s="189">
        <v>1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163</v>
      </c>
      <c r="AU202" s="187" t="s">
        <v>86</v>
      </c>
      <c r="AV202" s="13" t="s">
        <v>86</v>
      </c>
      <c r="AW202" s="13" t="s">
        <v>33</v>
      </c>
      <c r="AX202" s="13" t="s">
        <v>77</v>
      </c>
      <c r="AY202" s="187" t="s">
        <v>153</v>
      </c>
    </row>
    <row r="203" s="14" customFormat="1">
      <c r="A203" s="14"/>
      <c r="B203" s="194"/>
      <c r="C203" s="14"/>
      <c r="D203" s="186" t="s">
        <v>163</v>
      </c>
      <c r="E203" s="195" t="s">
        <v>1</v>
      </c>
      <c r="F203" s="196" t="s">
        <v>189</v>
      </c>
      <c r="G203" s="14"/>
      <c r="H203" s="197">
        <v>3</v>
      </c>
      <c r="I203" s="198"/>
      <c r="J203" s="14"/>
      <c r="K203" s="14"/>
      <c r="L203" s="194"/>
      <c r="M203" s="199"/>
      <c r="N203" s="200"/>
      <c r="O203" s="200"/>
      <c r="P203" s="200"/>
      <c r="Q203" s="200"/>
      <c r="R203" s="200"/>
      <c r="S203" s="200"/>
      <c r="T203" s="20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5" t="s">
        <v>163</v>
      </c>
      <c r="AU203" s="195" t="s">
        <v>86</v>
      </c>
      <c r="AV203" s="14" t="s">
        <v>154</v>
      </c>
      <c r="AW203" s="14" t="s">
        <v>33</v>
      </c>
      <c r="AX203" s="14" t="s">
        <v>8</v>
      </c>
      <c r="AY203" s="195" t="s">
        <v>153</v>
      </c>
    </row>
    <row r="204" s="2" customFormat="1" ht="24.15" customHeight="1">
      <c r="A204" s="37"/>
      <c r="B204" s="171"/>
      <c r="C204" s="172" t="s">
        <v>298</v>
      </c>
      <c r="D204" s="172" t="s">
        <v>156</v>
      </c>
      <c r="E204" s="173" t="s">
        <v>311</v>
      </c>
      <c r="F204" s="174" t="s">
        <v>312</v>
      </c>
      <c r="G204" s="175" t="s">
        <v>249</v>
      </c>
      <c r="H204" s="176">
        <v>2</v>
      </c>
      <c r="I204" s="177"/>
      <c r="J204" s="178">
        <f>ROUND(I204*H204,0)</f>
        <v>0</v>
      </c>
      <c r="K204" s="174" t="s">
        <v>160</v>
      </c>
      <c r="L204" s="38"/>
      <c r="M204" s="179" t="s">
        <v>1</v>
      </c>
      <c r="N204" s="180" t="s">
        <v>42</v>
      </c>
      <c r="O204" s="76"/>
      <c r="P204" s="181">
        <f>O204*H204</f>
        <v>0</v>
      </c>
      <c r="Q204" s="181">
        <v>0.00051820000000000002</v>
      </c>
      <c r="R204" s="181">
        <f>Q204*H204</f>
        <v>0.0010364</v>
      </c>
      <c r="S204" s="181">
        <v>0</v>
      </c>
      <c r="T204" s="18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3" t="s">
        <v>201</v>
      </c>
      <c r="AT204" s="183" t="s">
        <v>156</v>
      </c>
      <c r="AU204" s="183" t="s">
        <v>86</v>
      </c>
      <c r="AY204" s="18" t="s">
        <v>153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8" t="s">
        <v>8</v>
      </c>
      <c r="BK204" s="184">
        <f>ROUND(I204*H204,0)</f>
        <v>0</v>
      </c>
      <c r="BL204" s="18" t="s">
        <v>201</v>
      </c>
      <c r="BM204" s="183" t="s">
        <v>313</v>
      </c>
    </row>
    <row r="205" s="13" customFormat="1">
      <c r="A205" s="13"/>
      <c r="B205" s="185"/>
      <c r="C205" s="13"/>
      <c r="D205" s="186" t="s">
        <v>163</v>
      </c>
      <c r="E205" s="187" t="s">
        <v>1</v>
      </c>
      <c r="F205" s="188" t="s">
        <v>985</v>
      </c>
      <c r="G205" s="13"/>
      <c r="H205" s="189">
        <v>2</v>
      </c>
      <c r="I205" s="190"/>
      <c r="J205" s="13"/>
      <c r="K205" s="13"/>
      <c r="L205" s="185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163</v>
      </c>
      <c r="AU205" s="187" t="s">
        <v>86</v>
      </c>
      <c r="AV205" s="13" t="s">
        <v>86</v>
      </c>
      <c r="AW205" s="13" t="s">
        <v>33</v>
      </c>
      <c r="AX205" s="13" t="s">
        <v>77</v>
      </c>
      <c r="AY205" s="187" t="s">
        <v>153</v>
      </c>
    </row>
    <row r="206" s="14" customFormat="1">
      <c r="A206" s="14"/>
      <c r="B206" s="194"/>
      <c r="C206" s="14"/>
      <c r="D206" s="186" t="s">
        <v>163</v>
      </c>
      <c r="E206" s="195" t="s">
        <v>1</v>
      </c>
      <c r="F206" s="196" t="s">
        <v>189</v>
      </c>
      <c r="G206" s="14"/>
      <c r="H206" s="197">
        <v>2</v>
      </c>
      <c r="I206" s="198"/>
      <c r="J206" s="14"/>
      <c r="K206" s="14"/>
      <c r="L206" s="194"/>
      <c r="M206" s="199"/>
      <c r="N206" s="200"/>
      <c r="O206" s="200"/>
      <c r="P206" s="200"/>
      <c r="Q206" s="200"/>
      <c r="R206" s="200"/>
      <c r="S206" s="200"/>
      <c r="T206" s="20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5" t="s">
        <v>163</v>
      </c>
      <c r="AU206" s="195" t="s">
        <v>86</v>
      </c>
      <c r="AV206" s="14" t="s">
        <v>154</v>
      </c>
      <c r="AW206" s="14" t="s">
        <v>33</v>
      </c>
      <c r="AX206" s="14" t="s">
        <v>8</v>
      </c>
      <c r="AY206" s="195" t="s">
        <v>153</v>
      </c>
    </row>
    <row r="207" s="2" customFormat="1" ht="16.5" customHeight="1">
      <c r="A207" s="37"/>
      <c r="B207" s="171"/>
      <c r="C207" s="202" t="s">
        <v>260</v>
      </c>
      <c r="D207" s="202" t="s">
        <v>257</v>
      </c>
      <c r="E207" s="203" t="s">
        <v>320</v>
      </c>
      <c r="F207" s="204" t="s">
        <v>321</v>
      </c>
      <c r="G207" s="205" t="s">
        <v>237</v>
      </c>
      <c r="H207" s="206">
        <v>2</v>
      </c>
      <c r="I207" s="207"/>
      <c r="J207" s="208">
        <f>ROUND(I207*H207,0)</f>
        <v>0</v>
      </c>
      <c r="K207" s="204" t="s">
        <v>1</v>
      </c>
      <c r="L207" s="209"/>
      <c r="M207" s="210" t="s">
        <v>1</v>
      </c>
      <c r="N207" s="211" t="s">
        <v>42</v>
      </c>
      <c r="O207" s="76"/>
      <c r="P207" s="181">
        <f>O207*H207</f>
        <v>0</v>
      </c>
      <c r="Q207" s="181">
        <v>0.0053</v>
      </c>
      <c r="R207" s="181">
        <f>Q207*H207</f>
        <v>0.0106</v>
      </c>
      <c r="S207" s="181">
        <v>0</v>
      </c>
      <c r="T207" s="18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3" t="s">
        <v>260</v>
      </c>
      <c r="AT207" s="183" t="s">
        <v>257</v>
      </c>
      <c r="AU207" s="183" t="s">
        <v>86</v>
      </c>
      <c r="AY207" s="18" t="s">
        <v>153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8" t="s">
        <v>8</v>
      </c>
      <c r="BK207" s="184">
        <f>ROUND(I207*H207,0)</f>
        <v>0</v>
      </c>
      <c r="BL207" s="18" t="s">
        <v>201</v>
      </c>
      <c r="BM207" s="183" t="s">
        <v>322</v>
      </c>
    </row>
    <row r="208" s="13" customFormat="1">
      <c r="A208" s="13"/>
      <c r="B208" s="185"/>
      <c r="C208" s="13"/>
      <c r="D208" s="186" t="s">
        <v>163</v>
      </c>
      <c r="E208" s="187" t="s">
        <v>1</v>
      </c>
      <c r="F208" s="188" t="s">
        <v>991</v>
      </c>
      <c r="G208" s="13"/>
      <c r="H208" s="189">
        <v>2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163</v>
      </c>
      <c r="AU208" s="187" t="s">
        <v>86</v>
      </c>
      <c r="AV208" s="13" t="s">
        <v>86</v>
      </c>
      <c r="AW208" s="13" t="s">
        <v>33</v>
      </c>
      <c r="AX208" s="13" t="s">
        <v>77</v>
      </c>
      <c r="AY208" s="187" t="s">
        <v>153</v>
      </c>
    </row>
    <row r="209" s="14" customFormat="1">
      <c r="A209" s="14"/>
      <c r="B209" s="194"/>
      <c r="C209" s="14"/>
      <c r="D209" s="186" t="s">
        <v>163</v>
      </c>
      <c r="E209" s="195" t="s">
        <v>1</v>
      </c>
      <c r="F209" s="196" t="s">
        <v>189</v>
      </c>
      <c r="G209" s="14"/>
      <c r="H209" s="197">
        <v>2</v>
      </c>
      <c r="I209" s="198"/>
      <c r="J209" s="14"/>
      <c r="K209" s="14"/>
      <c r="L209" s="194"/>
      <c r="M209" s="199"/>
      <c r="N209" s="200"/>
      <c r="O209" s="200"/>
      <c r="P209" s="200"/>
      <c r="Q209" s="200"/>
      <c r="R209" s="200"/>
      <c r="S209" s="200"/>
      <c r="T209" s="20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5" t="s">
        <v>163</v>
      </c>
      <c r="AU209" s="195" t="s">
        <v>86</v>
      </c>
      <c r="AV209" s="14" t="s">
        <v>154</v>
      </c>
      <c r="AW209" s="14" t="s">
        <v>33</v>
      </c>
      <c r="AX209" s="14" t="s">
        <v>8</v>
      </c>
      <c r="AY209" s="195" t="s">
        <v>153</v>
      </c>
    </row>
    <row r="210" s="2" customFormat="1" ht="16.5" customHeight="1">
      <c r="A210" s="37"/>
      <c r="B210" s="171"/>
      <c r="C210" s="202" t="s">
        <v>306</v>
      </c>
      <c r="D210" s="202" t="s">
        <v>257</v>
      </c>
      <c r="E210" s="203" t="s">
        <v>324</v>
      </c>
      <c r="F210" s="204" t="s">
        <v>325</v>
      </c>
      <c r="G210" s="205" t="s">
        <v>237</v>
      </c>
      <c r="H210" s="206">
        <v>1</v>
      </c>
      <c r="I210" s="207"/>
      <c r="J210" s="208">
        <f>ROUND(I210*H210,0)</f>
        <v>0</v>
      </c>
      <c r="K210" s="204" t="s">
        <v>1</v>
      </c>
      <c r="L210" s="209"/>
      <c r="M210" s="210" t="s">
        <v>1</v>
      </c>
      <c r="N210" s="211" t="s">
        <v>42</v>
      </c>
      <c r="O210" s="76"/>
      <c r="P210" s="181">
        <f>O210*H210</f>
        <v>0</v>
      </c>
      <c r="Q210" s="181">
        <v>0.00080000000000000004</v>
      </c>
      <c r="R210" s="181">
        <f>Q210*H210</f>
        <v>0.00080000000000000004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260</v>
      </c>
      <c r="AT210" s="183" t="s">
        <v>257</v>
      </c>
      <c r="AU210" s="183" t="s">
        <v>86</v>
      </c>
      <c r="AY210" s="18" t="s">
        <v>153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</v>
      </c>
      <c r="BK210" s="184">
        <f>ROUND(I210*H210,0)</f>
        <v>0</v>
      </c>
      <c r="BL210" s="18" t="s">
        <v>201</v>
      </c>
      <c r="BM210" s="183" t="s">
        <v>326</v>
      </c>
    </row>
    <row r="211" s="13" customFormat="1">
      <c r="A211" s="13"/>
      <c r="B211" s="185"/>
      <c r="C211" s="13"/>
      <c r="D211" s="186" t="s">
        <v>163</v>
      </c>
      <c r="E211" s="187" t="s">
        <v>1</v>
      </c>
      <c r="F211" s="188" t="s">
        <v>994</v>
      </c>
      <c r="G211" s="13"/>
      <c r="H211" s="189">
        <v>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163</v>
      </c>
      <c r="AU211" s="187" t="s">
        <v>86</v>
      </c>
      <c r="AV211" s="13" t="s">
        <v>86</v>
      </c>
      <c r="AW211" s="13" t="s">
        <v>33</v>
      </c>
      <c r="AX211" s="13" t="s">
        <v>77</v>
      </c>
      <c r="AY211" s="187" t="s">
        <v>153</v>
      </c>
    </row>
    <row r="212" s="14" customFormat="1">
      <c r="A212" s="14"/>
      <c r="B212" s="194"/>
      <c r="C212" s="14"/>
      <c r="D212" s="186" t="s">
        <v>163</v>
      </c>
      <c r="E212" s="195" t="s">
        <v>1</v>
      </c>
      <c r="F212" s="196" t="s">
        <v>189</v>
      </c>
      <c r="G212" s="14"/>
      <c r="H212" s="197">
        <v>1</v>
      </c>
      <c r="I212" s="198"/>
      <c r="J212" s="14"/>
      <c r="K212" s="14"/>
      <c r="L212" s="194"/>
      <c r="M212" s="199"/>
      <c r="N212" s="200"/>
      <c r="O212" s="200"/>
      <c r="P212" s="200"/>
      <c r="Q212" s="200"/>
      <c r="R212" s="200"/>
      <c r="S212" s="200"/>
      <c r="T212" s="20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5" t="s">
        <v>163</v>
      </c>
      <c r="AU212" s="195" t="s">
        <v>86</v>
      </c>
      <c r="AV212" s="14" t="s">
        <v>154</v>
      </c>
      <c r="AW212" s="14" t="s">
        <v>33</v>
      </c>
      <c r="AX212" s="14" t="s">
        <v>8</v>
      </c>
      <c r="AY212" s="195" t="s">
        <v>153</v>
      </c>
    </row>
    <row r="213" s="2" customFormat="1" ht="16.5" customHeight="1">
      <c r="A213" s="37"/>
      <c r="B213" s="171"/>
      <c r="C213" s="202" t="s">
        <v>310</v>
      </c>
      <c r="D213" s="202" t="s">
        <v>257</v>
      </c>
      <c r="E213" s="203" t="s">
        <v>329</v>
      </c>
      <c r="F213" s="204" t="s">
        <v>330</v>
      </c>
      <c r="G213" s="205" t="s">
        <v>237</v>
      </c>
      <c r="H213" s="206">
        <v>2</v>
      </c>
      <c r="I213" s="207"/>
      <c r="J213" s="208">
        <f>ROUND(I213*H213,0)</f>
        <v>0</v>
      </c>
      <c r="K213" s="204" t="s">
        <v>1</v>
      </c>
      <c r="L213" s="209"/>
      <c r="M213" s="210" t="s">
        <v>1</v>
      </c>
      <c r="N213" s="211" t="s">
        <v>42</v>
      </c>
      <c r="O213" s="76"/>
      <c r="P213" s="181">
        <f>O213*H213</f>
        <v>0</v>
      </c>
      <c r="Q213" s="181">
        <v>0.00080000000000000004</v>
      </c>
      <c r="R213" s="181">
        <f>Q213*H213</f>
        <v>0.0016000000000000001</v>
      </c>
      <c r="S213" s="181">
        <v>0</v>
      </c>
      <c r="T213" s="18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3" t="s">
        <v>260</v>
      </c>
      <c r="AT213" s="183" t="s">
        <v>257</v>
      </c>
      <c r="AU213" s="183" t="s">
        <v>86</v>
      </c>
      <c r="AY213" s="18" t="s">
        <v>153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8" t="s">
        <v>8</v>
      </c>
      <c r="BK213" s="184">
        <f>ROUND(I213*H213,0)</f>
        <v>0</v>
      </c>
      <c r="BL213" s="18" t="s">
        <v>201</v>
      </c>
      <c r="BM213" s="183" t="s">
        <v>331</v>
      </c>
    </row>
    <row r="214" s="13" customFormat="1">
      <c r="A214" s="13"/>
      <c r="B214" s="185"/>
      <c r="C214" s="13"/>
      <c r="D214" s="186" t="s">
        <v>163</v>
      </c>
      <c r="E214" s="187" t="s">
        <v>1</v>
      </c>
      <c r="F214" s="188" t="s">
        <v>995</v>
      </c>
      <c r="G214" s="13"/>
      <c r="H214" s="189">
        <v>2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163</v>
      </c>
      <c r="AU214" s="187" t="s">
        <v>86</v>
      </c>
      <c r="AV214" s="13" t="s">
        <v>86</v>
      </c>
      <c r="AW214" s="13" t="s">
        <v>33</v>
      </c>
      <c r="AX214" s="13" t="s">
        <v>77</v>
      </c>
      <c r="AY214" s="187" t="s">
        <v>153</v>
      </c>
    </row>
    <row r="215" s="14" customFormat="1">
      <c r="A215" s="14"/>
      <c r="B215" s="194"/>
      <c r="C215" s="14"/>
      <c r="D215" s="186" t="s">
        <v>163</v>
      </c>
      <c r="E215" s="195" t="s">
        <v>1</v>
      </c>
      <c r="F215" s="196" t="s">
        <v>189</v>
      </c>
      <c r="G215" s="14"/>
      <c r="H215" s="197">
        <v>2</v>
      </c>
      <c r="I215" s="198"/>
      <c r="J215" s="14"/>
      <c r="K215" s="14"/>
      <c r="L215" s="194"/>
      <c r="M215" s="199"/>
      <c r="N215" s="200"/>
      <c r="O215" s="200"/>
      <c r="P215" s="200"/>
      <c r="Q215" s="200"/>
      <c r="R215" s="200"/>
      <c r="S215" s="200"/>
      <c r="T215" s="20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5" t="s">
        <v>163</v>
      </c>
      <c r="AU215" s="195" t="s">
        <v>86</v>
      </c>
      <c r="AV215" s="14" t="s">
        <v>154</v>
      </c>
      <c r="AW215" s="14" t="s">
        <v>33</v>
      </c>
      <c r="AX215" s="14" t="s">
        <v>8</v>
      </c>
      <c r="AY215" s="195" t="s">
        <v>153</v>
      </c>
    </row>
    <row r="216" s="2" customFormat="1" ht="16.5" customHeight="1">
      <c r="A216" s="37"/>
      <c r="B216" s="171"/>
      <c r="C216" s="202" t="s">
        <v>314</v>
      </c>
      <c r="D216" s="202" t="s">
        <v>257</v>
      </c>
      <c r="E216" s="203" t="s">
        <v>334</v>
      </c>
      <c r="F216" s="204" t="s">
        <v>335</v>
      </c>
      <c r="G216" s="205" t="s">
        <v>237</v>
      </c>
      <c r="H216" s="206">
        <v>2</v>
      </c>
      <c r="I216" s="207"/>
      <c r="J216" s="208">
        <f>ROUND(I216*H216,0)</f>
        <v>0</v>
      </c>
      <c r="K216" s="204" t="s">
        <v>1</v>
      </c>
      <c r="L216" s="209"/>
      <c r="M216" s="210" t="s">
        <v>1</v>
      </c>
      <c r="N216" s="211" t="s">
        <v>42</v>
      </c>
      <c r="O216" s="76"/>
      <c r="P216" s="181">
        <f>O216*H216</f>
        <v>0</v>
      </c>
      <c r="Q216" s="181">
        <v>0.001</v>
      </c>
      <c r="R216" s="181">
        <f>Q216*H216</f>
        <v>0.002</v>
      </c>
      <c r="S216" s="181">
        <v>0</v>
      </c>
      <c r="T216" s="18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3" t="s">
        <v>260</v>
      </c>
      <c r="AT216" s="183" t="s">
        <v>257</v>
      </c>
      <c r="AU216" s="183" t="s">
        <v>86</v>
      </c>
      <c r="AY216" s="18" t="s">
        <v>153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8" t="s">
        <v>8</v>
      </c>
      <c r="BK216" s="184">
        <f>ROUND(I216*H216,0)</f>
        <v>0</v>
      </c>
      <c r="BL216" s="18" t="s">
        <v>201</v>
      </c>
      <c r="BM216" s="183" t="s">
        <v>336</v>
      </c>
    </row>
    <row r="217" s="13" customFormat="1">
      <c r="A217" s="13"/>
      <c r="B217" s="185"/>
      <c r="C217" s="13"/>
      <c r="D217" s="186" t="s">
        <v>163</v>
      </c>
      <c r="E217" s="187" t="s">
        <v>1</v>
      </c>
      <c r="F217" s="188" t="s">
        <v>996</v>
      </c>
      <c r="G217" s="13"/>
      <c r="H217" s="189">
        <v>2</v>
      </c>
      <c r="I217" s="190"/>
      <c r="J217" s="13"/>
      <c r="K217" s="13"/>
      <c r="L217" s="185"/>
      <c r="M217" s="191"/>
      <c r="N217" s="192"/>
      <c r="O217" s="192"/>
      <c r="P217" s="192"/>
      <c r="Q217" s="192"/>
      <c r="R217" s="192"/>
      <c r="S217" s="192"/>
      <c r="T217" s="19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163</v>
      </c>
      <c r="AU217" s="187" t="s">
        <v>86</v>
      </c>
      <c r="AV217" s="13" t="s">
        <v>86</v>
      </c>
      <c r="AW217" s="13" t="s">
        <v>33</v>
      </c>
      <c r="AX217" s="13" t="s">
        <v>77</v>
      </c>
      <c r="AY217" s="187" t="s">
        <v>153</v>
      </c>
    </row>
    <row r="218" s="14" customFormat="1">
      <c r="A218" s="14"/>
      <c r="B218" s="194"/>
      <c r="C218" s="14"/>
      <c r="D218" s="186" t="s">
        <v>163</v>
      </c>
      <c r="E218" s="195" t="s">
        <v>1</v>
      </c>
      <c r="F218" s="196" t="s">
        <v>189</v>
      </c>
      <c r="G218" s="14"/>
      <c r="H218" s="197">
        <v>2</v>
      </c>
      <c r="I218" s="198"/>
      <c r="J218" s="14"/>
      <c r="K218" s="14"/>
      <c r="L218" s="194"/>
      <c r="M218" s="199"/>
      <c r="N218" s="200"/>
      <c r="O218" s="200"/>
      <c r="P218" s="200"/>
      <c r="Q218" s="200"/>
      <c r="R218" s="200"/>
      <c r="S218" s="200"/>
      <c r="T218" s="20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5" t="s">
        <v>163</v>
      </c>
      <c r="AU218" s="195" t="s">
        <v>86</v>
      </c>
      <c r="AV218" s="14" t="s">
        <v>154</v>
      </c>
      <c r="AW218" s="14" t="s">
        <v>33</v>
      </c>
      <c r="AX218" s="14" t="s">
        <v>8</v>
      </c>
      <c r="AY218" s="195" t="s">
        <v>153</v>
      </c>
    </row>
    <row r="219" s="2" customFormat="1" ht="16.5" customHeight="1">
      <c r="A219" s="37"/>
      <c r="B219" s="171"/>
      <c r="C219" s="202" t="s">
        <v>319</v>
      </c>
      <c r="D219" s="202" t="s">
        <v>257</v>
      </c>
      <c r="E219" s="203" t="s">
        <v>340</v>
      </c>
      <c r="F219" s="204" t="s">
        <v>341</v>
      </c>
      <c r="G219" s="205" t="s">
        <v>237</v>
      </c>
      <c r="H219" s="206">
        <v>2</v>
      </c>
      <c r="I219" s="207"/>
      <c r="J219" s="208">
        <f>ROUND(I219*H219,0)</f>
        <v>0</v>
      </c>
      <c r="K219" s="204" t="s">
        <v>1</v>
      </c>
      <c r="L219" s="209"/>
      <c r="M219" s="210" t="s">
        <v>1</v>
      </c>
      <c r="N219" s="211" t="s">
        <v>42</v>
      </c>
      <c r="O219" s="76"/>
      <c r="P219" s="181">
        <f>O219*H219</f>
        <v>0</v>
      </c>
      <c r="Q219" s="181">
        <v>0.00080000000000000004</v>
      </c>
      <c r="R219" s="181">
        <f>Q219*H219</f>
        <v>0.0016000000000000001</v>
      </c>
      <c r="S219" s="181">
        <v>0</v>
      </c>
      <c r="T219" s="18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3" t="s">
        <v>260</v>
      </c>
      <c r="AT219" s="183" t="s">
        <v>257</v>
      </c>
      <c r="AU219" s="183" t="s">
        <v>86</v>
      </c>
      <c r="AY219" s="18" t="s">
        <v>153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8</v>
      </c>
      <c r="BK219" s="184">
        <f>ROUND(I219*H219,0)</f>
        <v>0</v>
      </c>
      <c r="BL219" s="18" t="s">
        <v>201</v>
      </c>
      <c r="BM219" s="183" t="s">
        <v>342</v>
      </c>
    </row>
    <row r="220" s="13" customFormat="1">
      <c r="A220" s="13"/>
      <c r="B220" s="185"/>
      <c r="C220" s="13"/>
      <c r="D220" s="186" t="s">
        <v>163</v>
      </c>
      <c r="E220" s="187" t="s">
        <v>1</v>
      </c>
      <c r="F220" s="188" t="s">
        <v>997</v>
      </c>
      <c r="G220" s="13"/>
      <c r="H220" s="189">
        <v>2</v>
      </c>
      <c r="I220" s="190"/>
      <c r="J220" s="13"/>
      <c r="K220" s="13"/>
      <c r="L220" s="185"/>
      <c r="M220" s="191"/>
      <c r="N220" s="192"/>
      <c r="O220" s="192"/>
      <c r="P220" s="192"/>
      <c r="Q220" s="192"/>
      <c r="R220" s="192"/>
      <c r="S220" s="192"/>
      <c r="T220" s="19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163</v>
      </c>
      <c r="AU220" s="187" t="s">
        <v>86</v>
      </c>
      <c r="AV220" s="13" t="s">
        <v>86</v>
      </c>
      <c r="AW220" s="13" t="s">
        <v>33</v>
      </c>
      <c r="AX220" s="13" t="s">
        <v>77</v>
      </c>
      <c r="AY220" s="187" t="s">
        <v>153</v>
      </c>
    </row>
    <row r="221" s="14" customFormat="1">
      <c r="A221" s="14"/>
      <c r="B221" s="194"/>
      <c r="C221" s="14"/>
      <c r="D221" s="186" t="s">
        <v>163</v>
      </c>
      <c r="E221" s="195" t="s">
        <v>1</v>
      </c>
      <c r="F221" s="196" t="s">
        <v>189</v>
      </c>
      <c r="G221" s="14"/>
      <c r="H221" s="197">
        <v>2</v>
      </c>
      <c r="I221" s="198"/>
      <c r="J221" s="14"/>
      <c r="K221" s="14"/>
      <c r="L221" s="194"/>
      <c r="M221" s="199"/>
      <c r="N221" s="200"/>
      <c r="O221" s="200"/>
      <c r="P221" s="200"/>
      <c r="Q221" s="200"/>
      <c r="R221" s="200"/>
      <c r="S221" s="200"/>
      <c r="T221" s="20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5" t="s">
        <v>163</v>
      </c>
      <c r="AU221" s="195" t="s">
        <v>86</v>
      </c>
      <c r="AV221" s="14" t="s">
        <v>154</v>
      </c>
      <c r="AW221" s="14" t="s">
        <v>33</v>
      </c>
      <c r="AX221" s="14" t="s">
        <v>8</v>
      </c>
      <c r="AY221" s="195" t="s">
        <v>153</v>
      </c>
    </row>
    <row r="222" s="2" customFormat="1" ht="16.5" customHeight="1">
      <c r="A222" s="37"/>
      <c r="B222" s="171"/>
      <c r="C222" s="202" t="s">
        <v>323</v>
      </c>
      <c r="D222" s="202" t="s">
        <v>257</v>
      </c>
      <c r="E222" s="203" t="s">
        <v>346</v>
      </c>
      <c r="F222" s="204" t="s">
        <v>347</v>
      </c>
      <c r="G222" s="205" t="s">
        <v>237</v>
      </c>
      <c r="H222" s="206">
        <v>2</v>
      </c>
      <c r="I222" s="207"/>
      <c r="J222" s="208">
        <f>ROUND(I222*H222,0)</f>
        <v>0</v>
      </c>
      <c r="K222" s="204" t="s">
        <v>1</v>
      </c>
      <c r="L222" s="209"/>
      <c r="M222" s="210" t="s">
        <v>1</v>
      </c>
      <c r="N222" s="211" t="s">
        <v>42</v>
      </c>
      <c r="O222" s="76"/>
      <c r="P222" s="181">
        <f>O222*H222</f>
        <v>0</v>
      </c>
      <c r="Q222" s="181">
        <v>0.00020000000000000001</v>
      </c>
      <c r="R222" s="181">
        <f>Q222*H222</f>
        <v>0.00040000000000000002</v>
      </c>
      <c r="S222" s="181">
        <v>0</v>
      </c>
      <c r="T222" s="18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3" t="s">
        <v>260</v>
      </c>
      <c r="AT222" s="183" t="s">
        <v>257</v>
      </c>
      <c r="AU222" s="183" t="s">
        <v>86</v>
      </c>
      <c r="AY222" s="18" t="s">
        <v>153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8" t="s">
        <v>8</v>
      </c>
      <c r="BK222" s="184">
        <f>ROUND(I222*H222,0)</f>
        <v>0</v>
      </c>
      <c r="BL222" s="18" t="s">
        <v>201</v>
      </c>
      <c r="BM222" s="183" t="s">
        <v>348</v>
      </c>
    </row>
    <row r="223" s="13" customFormat="1">
      <c r="A223" s="13"/>
      <c r="B223" s="185"/>
      <c r="C223" s="13"/>
      <c r="D223" s="186" t="s">
        <v>163</v>
      </c>
      <c r="E223" s="187" t="s">
        <v>1</v>
      </c>
      <c r="F223" s="188" t="s">
        <v>997</v>
      </c>
      <c r="G223" s="13"/>
      <c r="H223" s="189">
        <v>2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163</v>
      </c>
      <c r="AU223" s="187" t="s">
        <v>86</v>
      </c>
      <c r="AV223" s="13" t="s">
        <v>86</v>
      </c>
      <c r="AW223" s="13" t="s">
        <v>33</v>
      </c>
      <c r="AX223" s="13" t="s">
        <v>77</v>
      </c>
      <c r="AY223" s="187" t="s">
        <v>153</v>
      </c>
    </row>
    <row r="224" s="14" customFormat="1">
      <c r="A224" s="14"/>
      <c r="B224" s="194"/>
      <c r="C224" s="14"/>
      <c r="D224" s="186" t="s">
        <v>163</v>
      </c>
      <c r="E224" s="195" t="s">
        <v>1</v>
      </c>
      <c r="F224" s="196" t="s">
        <v>189</v>
      </c>
      <c r="G224" s="14"/>
      <c r="H224" s="197">
        <v>2</v>
      </c>
      <c r="I224" s="198"/>
      <c r="J224" s="14"/>
      <c r="K224" s="14"/>
      <c r="L224" s="194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5" t="s">
        <v>163</v>
      </c>
      <c r="AU224" s="195" t="s">
        <v>86</v>
      </c>
      <c r="AV224" s="14" t="s">
        <v>154</v>
      </c>
      <c r="AW224" s="14" t="s">
        <v>33</v>
      </c>
      <c r="AX224" s="14" t="s">
        <v>8</v>
      </c>
      <c r="AY224" s="195" t="s">
        <v>153</v>
      </c>
    </row>
    <row r="225" s="2" customFormat="1" ht="24.15" customHeight="1">
      <c r="A225" s="37"/>
      <c r="B225" s="171"/>
      <c r="C225" s="172" t="s">
        <v>328</v>
      </c>
      <c r="D225" s="172" t="s">
        <v>156</v>
      </c>
      <c r="E225" s="173" t="s">
        <v>350</v>
      </c>
      <c r="F225" s="174" t="s">
        <v>351</v>
      </c>
      <c r="G225" s="175" t="s">
        <v>237</v>
      </c>
      <c r="H225" s="176">
        <v>3</v>
      </c>
      <c r="I225" s="177"/>
      <c r="J225" s="178">
        <f>ROUND(I225*H225,0)</f>
        <v>0</v>
      </c>
      <c r="K225" s="174" t="s">
        <v>160</v>
      </c>
      <c r="L225" s="38"/>
      <c r="M225" s="179" t="s">
        <v>1</v>
      </c>
      <c r="N225" s="180" t="s">
        <v>42</v>
      </c>
      <c r="O225" s="76"/>
      <c r="P225" s="181">
        <f>O225*H225</f>
        <v>0</v>
      </c>
      <c r="Q225" s="181">
        <v>3.9140000000000001E-05</v>
      </c>
      <c r="R225" s="181">
        <f>Q225*H225</f>
        <v>0.00011742</v>
      </c>
      <c r="S225" s="181">
        <v>0</v>
      </c>
      <c r="T225" s="18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3" t="s">
        <v>201</v>
      </c>
      <c r="AT225" s="183" t="s">
        <v>156</v>
      </c>
      <c r="AU225" s="183" t="s">
        <v>86</v>
      </c>
      <c r="AY225" s="18" t="s">
        <v>153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</v>
      </c>
      <c r="BK225" s="184">
        <f>ROUND(I225*H225,0)</f>
        <v>0</v>
      </c>
      <c r="BL225" s="18" t="s">
        <v>201</v>
      </c>
      <c r="BM225" s="183" t="s">
        <v>352</v>
      </c>
    </row>
    <row r="226" s="13" customFormat="1">
      <c r="A226" s="13"/>
      <c r="B226" s="185"/>
      <c r="C226" s="13"/>
      <c r="D226" s="186" t="s">
        <v>163</v>
      </c>
      <c r="E226" s="187" t="s">
        <v>1</v>
      </c>
      <c r="F226" s="188" t="s">
        <v>998</v>
      </c>
      <c r="G226" s="13"/>
      <c r="H226" s="189">
        <v>2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163</v>
      </c>
      <c r="AU226" s="187" t="s">
        <v>86</v>
      </c>
      <c r="AV226" s="13" t="s">
        <v>86</v>
      </c>
      <c r="AW226" s="13" t="s">
        <v>33</v>
      </c>
      <c r="AX226" s="13" t="s">
        <v>77</v>
      </c>
      <c r="AY226" s="187" t="s">
        <v>153</v>
      </c>
    </row>
    <row r="227" s="13" customFormat="1">
      <c r="A227" s="13"/>
      <c r="B227" s="185"/>
      <c r="C227" s="13"/>
      <c r="D227" s="186" t="s">
        <v>163</v>
      </c>
      <c r="E227" s="187" t="s">
        <v>1</v>
      </c>
      <c r="F227" s="188" t="s">
        <v>999</v>
      </c>
      <c r="G227" s="13"/>
      <c r="H227" s="189">
        <v>1</v>
      </c>
      <c r="I227" s="190"/>
      <c r="J227" s="13"/>
      <c r="K227" s="13"/>
      <c r="L227" s="185"/>
      <c r="M227" s="191"/>
      <c r="N227" s="192"/>
      <c r="O227" s="192"/>
      <c r="P227" s="192"/>
      <c r="Q227" s="192"/>
      <c r="R227" s="192"/>
      <c r="S227" s="192"/>
      <c r="T227" s="19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163</v>
      </c>
      <c r="AU227" s="187" t="s">
        <v>86</v>
      </c>
      <c r="AV227" s="13" t="s">
        <v>86</v>
      </c>
      <c r="AW227" s="13" t="s">
        <v>33</v>
      </c>
      <c r="AX227" s="13" t="s">
        <v>77</v>
      </c>
      <c r="AY227" s="187" t="s">
        <v>153</v>
      </c>
    </row>
    <row r="228" s="14" customFormat="1">
      <c r="A228" s="14"/>
      <c r="B228" s="194"/>
      <c r="C228" s="14"/>
      <c r="D228" s="186" t="s">
        <v>163</v>
      </c>
      <c r="E228" s="195" t="s">
        <v>1</v>
      </c>
      <c r="F228" s="196" t="s">
        <v>189</v>
      </c>
      <c r="G228" s="14"/>
      <c r="H228" s="197">
        <v>3</v>
      </c>
      <c r="I228" s="198"/>
      <c r="J228" s="14"/>
      <c r="K228" s="14"/>
      <c r="L228" s="194"/>
      <c r="M228" s="199"/>
      <c r="N228" s="200"/>
      <c r="O228" s="200"/>
      <c r="P228" s="200"/>
      <c r="Q228" s="200"/>
      <c r="R228" s="200"/>
      <c r="S228" s="200"/>
      <c r="T228" s="20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5" t="s">
        <v>163</v>
      </c>
      <c r="AU228" s="195" t="s">
        <v>86</v>
      </c>
      <c r="AV228" s="14" t="s">
        <v>154</v>
      </c>
      <c r="AW228" s="14" t="s">
        <v>33</v>
      </c>
      <c r="AX228" s="14" t="s">
        <v>8</v>
      </c>
      <c r="AY228" s="195" t="s">
        <v>153</v>
      </c>
    </row>
    <row r="229" s="2" customFormat="1" ht="24.15" customHeight="1">
      <c r="A229" s="37"/>
      <c r="B229" s="171"/>
      <c r="C229" s="202" t="s">
        <v>333</v>
      </c>
      <c r="D229" s="202" t="s">
        <v>257</v>
      </c>
      <c r="E229" s="203" t="s">
        <v>356</v>
      </c>
      <c r="F229" s="204" t="s">
        <v>357</v>
      </c>
      <c r="G229" s="205" t="s">
        <v>237</v>
      </c>
      <c r="H229" s="206">
        <v>3</v>
      </c>
      <c r="I229" s="207"/>
      <c r="J229" s="208">
        <f>ROUND(I229*H229,0)</f>
        <v>0</v>
      </c>
      <c r="K229" s="204" t="s">
        <v>1</v>
      </c>
      <c r="L229" s="209"/>
      <c r="M229" s="210" t="s">
        <v>1</v>
      </c>
      <c r="N229" s="211" t="s">
        <v>42</v>
      </c>
      <c r="O229" s="76"/>
      <c r="P229" s="181">
        <f>O229*H229</f>
        <v>0</v>
      </c>
      <c r="Q229" s="181">
        <v>0.0018</v>
      </c>
      <c r="R229" s="181">
        <f>Q229*H229</f>
        <v>0.0054000000000000003</v>
      </c>
      <c r="S229" s="181">
        <v>0</v>
      </c>
      <c r="T229" s="18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3" t="s">
        <v>260</v>
      </c>
      <c r="AT229" s="183" t="s">
        <v>257</v>
      </c>
      <c r="AU229" s="183" t="s">
        <v>86</v>
      </c>
      <c r="AY229" s="18" t="s">
        <v>153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8" t="s">
        <v>8</v>
      </c>
      <c r="BK229" s="184">
        <f>ROUND(I229*H229,0)</f>
        <v>0</v>
      </c>
      <c r="BL229" s="18" t="s">
        <v>201</v>
      </c>
      <c r="BM229" s="183" t="s">
        <v>358</v>
      </c>
    </row>
    <row r="230" s="13" customFormat="1">
      <c r="A230" s="13"/>
      <c r="B230" s="185"/>
      <c r="C230" s="13"/>
      <c r="D230" s="186" t="s">
        <v>163</v>
      </c>
      <c r="E230" s="187" t="s">
        <v>1</v>
      </c>
      <c r="F230" s="188" t="s">
        <v>998</v>
      </c>
      <c r="G230" s="13"/>
      <c r="H230" s="189">
        <v>2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163</v>
      </c>
      <c r="AU230" s="187" t="s">
        <v>86</v>
      </c>
      <c r="AV230" s="13" t="s">
        <v>86</v>
      </c>
      <c r="AW230" s="13" t="s">
        <v>33</v>
      </c>
      <c r="AX230" s="13" t="s">
        <v>77</v>
      </c>
      <c r="AY230" s="187" t="s">
        <v>153</v>
      </c>
    </row>
    <row r="231" s="13" customFormat="1">
      <c r="A231" s="13"/>
      <c r="B231" s="185"/>
      <c r="C231" s="13"/>
      <c r="D231" s="186" t="s">
        <v>163</v>
      </c>
      <c r="E231" s="187" t="s">
        <v>1</v>
      </c>
      <c r="F231" s="188" t="s">
        <v>999</v>
      </c>
      <c r="G231" s="13"/>
      <c r="H231" s="189">
        <v>1</v>
      </c>
      <c r="I231" s="190"/>
      <c r="J231" s="13"/>
      <c r="K231" s="13"/>
      <c r="L231" s="185"/>
      <c r="M231" s="191"/>
      <c r="N231" s="192"/>
      <c r="O231" s="192"/>
      <c r="P231" s="192"/>
      <c r="Q231" s="192"/>
      <c r="R231" s="192"/>
      <c r="S231" s="192"/>
      <c r="T231" s="19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7" t="s">
        <v>163</v>
      </c>
      <c r="AU231" s="187" t="s">
        <v>86</v>
      </c>
      <c r="AV231" s="13" t="s">
        <v>86</v>
      </c>
      <c r="AW231" s="13" t="s">
        <v>33</v>
      </c>
      <c r="AX231" s="13" t="s">
        <v>77</v>
      </c>
      <c r="AY231" s="187" t="s">
        <v>153</v>
      </c>
    </row>
    <row r="232" s="14" customFormat="1">
      <c r="A232" s="14"/>
      <c r="B232" s="194"/>
      <c r="C232" s="14"/>
      <c r="D232" s="186" t="s">
        <v>163</v>
      </c>
      <c r="E232" s="195" t="s">
        <v>1</v>
      </c>
      <c r="F232" s="196" t="s">
        <v>189</v>
      </c>
      <c r="G232" s="14"/>
      <c r="H232" s="197">
        <v>3</v>
      </c>
      <c r="I232" s="198"/>
      <c r="J232" s="14"/>
      <c r="K232" s="14"/>
      <c r="L232" s="194"/>
      <c r="M232" s="199"/>
      <c r="N232" s="200"/>
      <c r="O232" s="200"/>
      <c r="P232" s="200"/>
      <c r="Q232" s="200"/>
      <c r="R232" s="200"/>
      <c r="S232" s="200"/>
      <c r="T232" s="20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5" t="s">
        <v>163</v>
      </c>
      <c r="AU232" s="195" t="s">
        <v>86</v>
      </c>
      <c r="AV232" s="14" t="s">
        <v>154</v>
      </c>
      <c r="AW232" s="14" t="s">
        <v>33</v>
      </c>
      <c r="AX232" s="14" t="s">
        <v>8</v>
      </c>
      <c r="AY232" s="195" t="s">
        <v>153</v>
      </c>
    </row>
    <row r="233" s="2" customFormat="1" ht="24.15" customHeight="1">
      <c r="A233" s="37"/>
      <c r="B233" s="171"/>
      <c r="C233" s="172" t="s">
        <v>339</v>
      </c>
      <c r="D233" s="172" t="s">
        <v>156</v>
      </c>
      <c r="E233" s="173" t="s">
        <v>896</v>
      </c>
      <c r="F233" s="174" t="s">
        <v>897</v>
      </c>
      <c r="G233" s="175" t="s">
        <v>237</v>
      </c>
      <c r="H233" s="176">
        <v>1</v>
      </c>
      <c r="I233" s="177"/>
      <c r="J233" s="178">
        <f>ROUND(I233*H233,0)</f>
        <v>0</v>
      </c>
      <c r="K233" s="174" t="s">
        <v>160</v>
      </c>
      <c r="L233" s="38"/>
      <c r="M233" s="179" t="s">
        <v>1</v>
      </c>
      <c r="N233" s="180" t="s">
        <v>42</v>
      </c>
      <c r="O233" s="76"/>
      <c r="P233" s="181">
        <f>O233*H233</f>
        <v>0</v>
      </c>
      <c r="Q233" s="181">
        <v>3.9140000000000001E-05</v>
      </c>
      <c r="R233" s="181">
        <f>Q233*H233</f>
        <v>3.9140000000000001E-05</v>
      </c>
      <c r="S233" s="181">
        <v>0</v>
      </c>
      <c r="T233" s="18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3" t="s">
        <v>201</v>
      </c>
      <c r="AT233" s="183" t="s">
        <v>156</v>
      </c>
      <c r="AU233" s="183" t="s">
        <v>86</v>
      </c>
      <c r="AY233" s="18" t="s">
        <v>153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8" t="s">
        <v>8</v>
      </c>
      <c r="BK233" s="184">
        <f>ROUND(I233*H233,0)</f>
        <v>0</v>
      </c>
      <c r="BL233" s="18" t="s">
        <v>201</v>
      </c>
      <c r="BM233" s="183" t="s">
        <v>898</v>
      </c>
    </row>
    <row r="234" s="13" customFormat="1">
      <c r="A234" s="13"/>
      <c r="B234" s="185"/>
      <c r="C234" s="13"/>
      <c r="D234" s="186" t="s">
        <v>163</v>
      </c>
      <c r="E234" s="187" t="s">
        <v>1</v>
      </c>
      <c r="F234" s="188" t="s">
        <v>1000</v>
      </c>
      <c r="G234" s="13"/>
      <c r="H234" s="189">
        <v>1</v>
      </c>
      <c r="I234" s="190"/>
      <c r="J234" s="13"/>
      <c r="K234" s="13"/>
      <c r="L234" s="185"/>
      <c r="M234" s="191"/>
      <c r="N234" s="192"/>
      <c r="O234" s="192"/>
      <c r="P234" s="192"/>
      <c r="Q234" s="192"/>
      <c r="R234" s="192"/>
      <c r="S234" s="192"/>
      <c r="T234" s="19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163</v>
      </c>
      <c r="AU234" s="187" t="s">
        <v>86</v>
      </c>
      <c r="AV234" s="13" t="s">
        <v>86</v>
      </c>
      <c r="AW234" s="13" t="s">
        <v>33</v>
      </c>
      <c r="AX234" s="13" t="s">
        <v>8</v>
      </c>
      <c r="AY234" s="187" t="s">
        <v>153</v>
      </c>
    </row>
    <row r="235" s="2" customFormat="1" ht="16.5" customHeight="1">
      <c r="A235" s="37"/>
      <c r="B235" s="171"/>
      <c r="C235" s="202" t="s">
        <v>345</v>
      </c>
      <c r="D235" s="202" t="s">
        <v>257</v>
      </c>
      <c r="E235" s="203" t="s">
        <v>899</v>
      </c>
      <c r="F235" s="204" t="s">
        <v>900</v>
      </c>
      <c r="G235" s="205" t="s">
        <v>237</v>
      </c>
      <c r="H235" s="206">
        <v>1</v>
      </c>
      <c r="I235" s="207"/>
      <c r="J235" s="208">
        <f>ROUND(I235*H235,0)</f>
        <v>0</v>
      </c>
      <c r="K235" s="204" t="s">
        <v>160</v>
      </c>
      <c r="L235" s="209"/>
      <c r="M235" s="210" t="s">
        <v>1</v>
      </c>
      <c r="N235" s="211" t="s">
        <v>42</v>
      </c>
      <c r="O235" s="76"/>
      <c r="P235" s="181">
        <f>O235*H235</f>
        <v>0</v>
      </c>
      <c r="Q235" s="181">
        <v>0.0018</v>
      </c>
      <c r="R235" s="181">
        <f>Q235*H235</f>
        <v>0.0018</v>
      </c>
      <c r="S235" s="181">
        <v>0</v>
      </c>
      <c r="T235" s="18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3" t="s">
        <v>260</v>
      </c>
      <c r="AT235" s="183" t="s">
        <v>257</v>
      </c>
      <c r="AU235" s="183" t="s">
        <v>86</v>
      </c>
      <c r="AY235" s="18" t="s">
        <v>153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8" t="s">
        <v>8</v>
      </c>
      <c r="BK235" s="184">
        <f>ROUND(I235*H235,0)</f>
        <v>0</v>
      </c>
      <c r="BL235" s="18" t="s">
        <v>201</v>
      </c>
      <c r="BM235" s="183" t="s">
        <v>901</v>
      </c>
    </row>
    <row r="236" s="13" customFormat="1">
      <c r="A236" s="13"/>
      <c r="B236" s="185"/>
      <c r="C236" s="13"/>
      <c r="D236" s="186" t="s">
        <v>163</v>
      </c>
      <c r="E236" s="187" t="s">
        <v>1</v>
      </c>
      <c r="F236" s="188" t="s">
        <v>1000</v>
      </c>
      <c r="G236" s="13"/>
      <c r="H236" s="189">
        <v>1</v>
      </c>
      <c r="I236" s="190"/>
      <c r="J236" s="13"/>
      <c r="K236" s="13"/>
      <c r="L236" s="185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163</v>
      </c>
      <c r="AU236" s="187" t="s">
        <v>86</v>
      </c>
      <c r="AV236" s="13" t="s">
        <v>86</v>
      </c>
      <c r="AW236" s="13" t="s">
        <v>33</v>
      </c>
      <c r="AX236" s="13" t="s">
        <v>8</v>
      </c>
      <c r="AY236" s="187" t="s">
        <v>153</v>
      </c>
    </row>
    <row r="237" s="2" customFormat="1" ht="24.15" customHeight="1">
      <c r="A237" s="37"/>
      <c r="B237" s="171"/>
      <c r="C237" s="172" t="s">
        <v>349</v>
      </c>
      <c r="D237" s="172" t="s">
        <v>156</v>
      </c>
      <c r="E237" s="173" t="s">
        <v>363</v>
      </c>
      <c r="F237" s="174" t="s">
        <v>364</v>
      </c>
      <c r="G237" s="175" t="s">
        <v>206</v>
      </c>
      <c r="H237" s="176">
        <v>0.151</v>
      </c>
      <c r="I237" s="177"/>
      <c r="J237" s="178">
        <f>ROUND(I237*H237,0)</f>
        <v>0</v>
      </c>
      <c r="K237" s="174" t="s">
        <v>160</v>
      </c>
      <c r="L237" s="38"/>
      <c r="M237" s="179" t="s">
        <v>1</v>
      </c>
      <c r="N237" s="180" t="s">
        <v>42</v>
      </c>
      <c r="O237" s="76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3" t="s">
        <v>201</v>
      </c>
      <c r="AT237" s="183" t="s">
        <v>156</v>
      </c>
      <c r="AU237" s="183" t="s">
        <v>86</v>
      </c>
      <c r="AY237" s="18" t="s">
        <v>153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8" t="s">
        <v>8</v>
      </c>
      <c r="BK237" s="184">
        <f>ROUND(I237*H237,0)</f>
        <v>0</v>
      </c>
      <c r="BL237" s="18" t="s">
        <v>201</v>
      </c>
      <c r="BM237" s="183" t="s">
        <v>365</v>
      </c>
    </row>
    <row r="238" s="2" customFormat="1" ht="24.15" customHeight="1">
      <c r="A238" s="37"/>
      <c r="B238" s="171"/>
      <c r="C238" s="172" t="s">
        <v>355</v>
      </c>
      <c r="D238" s="172" t="s">
        <v>156</v>
      </c>
      <c r="E238" s="173" t="s">
        <v>366</v>
      </c>
      <c r="F238" s="174" t="s">
        <v>367</v>
      </c>
      <c r="G238" s="175" t="s">
        <v>206</v>
      </c>
      <c r="H238" s="176">
        <v>0.151</v>
      </c>
      <c r="I238" s="177"/>
      <c r="J238" s="178">
        <f>ROUND(I238*H238,0)</f>
        <v>0</v>
      </c>
      <c r="K238" s="174" t="s">
        <v>160</v>
      </c>
      <c r="L238" s="38"/>
      <c r="M238" s="179" t="s">
        <v>1</v>
      </c>
      <c r="N238" s="180" t="s">
        <v>42</v>
      </c>
      <c r="O238" s="76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3" t="s">
        <v>201</v>
      </c>
      <c r="AT238" s="183" t="s">
        <v>156</v>
      </c>
      <c r="AU238" s="183" t="s">
        <v>86</v>
      </c>
      <c r="AY238" s="18" t="s">
        <v>153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8" t="s">
        <v>8</v>
      </c>
      <c r="BK238" s="184">
        <f>ROUND(I238*H238,0)</f>
        <v>0</v>
      </c>
      <c r="BL238" s="18" t="s">
        <v>201</v>
      </c>
      <c r="BM238" s="183" t="s">
        <v>368</v>
      </c>
    </row>
    <row r="239" s="12" customFormat="1" ht="22.8" customHeight="1">
      <c r="A239" s="12"/>
      <c r="B239" s="158"/>
      <c r="C239" s="12"/>
      <c r="D239" s="159" t="s">
        <v>76</v>
      </c>
      <c r="E239" s="169" t="s">
        <v>369</v>
      </c>
      <c r="F239" s="169" t="s">
        <v>370</v>
      </c>
      <c r="G239" s="12"/>
      <c r="H239" s="12"/>
      <c r="I239" s="161"/>
      <c r="J239" s="170">
        <f>BK239</f>
        <v>0</v>
      </c>
      <c r="K239" s="12"/>
      <c r="L239" s="158"/>
      <c r="M239" s="163"/>
      <c r="N239" s="164"/>
      <c r="O239" s="164"/>
      <c r="P239" s="165">
        <f>SUM(P240:P246)</f>
        <v>0</v>
      </c>
      <c r="Q239" s="164"/>
      <c r="R239" s="165">
        <f>SUM(R240:R246)</f>
        <v>0.0223</v>
      </c>
      <c r="S239" s="164"/>
      <c r="T239" s="166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9" t="s">
        <v>86</v>
      </c>
      <c r="AT239" s="167" t="s">
        <v>76</v>
      </c>
      <c r="AU239" s="167" t="s">
        <v>8</v>
      </c>
      <c r="AY239" s="159" t="s">
        <v>153</v>
      </c>
      <c r="BK239" s="168">
        <f>SUM(BK240:BK246)</f>
        <v>0</v>
      </c>
    </row>
    <row r="240" s="2" customFormat="1" ht="24.15" customHeight="1">
      <c r="A240" s="37"/>
      <c r="B240" s="171"/>
      <c r="C240" s="172" t="s">
        <v>250</v>
      </c>
      <c r="D240" s="172" t="s">
        <v>156</v>
      </c>
      <c r="E240" s="173" t="s">
        <v>902</v>
      </c>
      <c r="F240" s="174" t="s">
        <v>903</v>
      </c>
      <c r="G240" s="175" t="s">
        <v>249</v>
      </c>
      <c r="H240" s="176">
        <v>1</v>
      </c>
      <c r="I240" s="177"/>
      <c r="J240" s="178">
        <f>ROUND(I240*H240,0)</f>
        <v>0</v>
      </c>
      <c r="K240" s="174" t="s">
        <v>160</v>
      </c>
      <c r="L240" s="38"/>
      <c r="M240" s="179" t="s">
        <v>1</v>
      </c>
      <c r="N240" s="180" t="s">
        <v>42</v>
      </c>
      <c r="O240" s="76"/>
      <c r="P240" s="181">
        <f>O240*H240</f>
        <v>0</v>
      </c>
      <c r="Q240" s="181">
        <v>0.0038999999999999998</v>
      </c>
      <c r="R240" s="181">
        <f>Q240*H240</f>
        <v>0.0038999999999999998</v>
      </c>
      <c r="S240" s="181">
        <v>0</v>
      </c>
      <c r="T240" s="18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3" t="s">
        <v>201</v>
      </c>
      <c r="AT240" s="183" t="s">
        <v>156</v>
      </c>
      <c r="AU240" s="183" t="s">
        <v>86</v>
      </c>
      <c r="AY240" s="18" t="s">
        <v>153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8" t="s">
        <v>8</v>
      </c>
      <c r="BK240" s="184">
        <f>ROUND(I240*H240,0)</f>
        <v>0</v>
      </c>
      <c r="BL240" s="18" t="s">
        <v>201</v>
      </c>
      <c r="BM240" s="183" t="s">
        <v>904</v>
      </c>
    </row>
    <row r="241" s="13" customFormat="1">
      <c r="A241" s="13"/>
      <c r="B241" s="185"/>
      <c r="C241" s="13"/>
      <c r="D241" s="186" t="s">
        <v>163</v>
      </c>
      <c r="E241" s="187" t="s">
        <v>1</v>
      </c>
      <c r="F241" s="188" t="s">
        <v>1000</v>
      </c>
      <c r="G241" s="13"/>
      <c r="H241" s="189">
        <v>1</v>
      </c>
      <c r="I241" s="190"/>
      <c r="J241" s="13"/>
      <c r="K241" s="13"/>
      <c r="L241" s="185"/>
      <c r="M241" s="191"/>
      <c r="N241" s="192"/>
      <c r="O241" s="192"/>
      <c r="P241" s="192"/>
      <c r="Q241" s="192"/>
      <c r="R241" s="192"/>
      <c r="S241" s="192"/>
      <c r="T241" s="19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163</v>
      </c>
      <c r="AU241" s="187" t="s">
        <v>86</v>
      </c>
      <c r="AV241" s="13" t="s">
        <v>86</v>
      </c>
      <c r="AW241" s="13" t="s">
        <v>33</v>
      </c>
      <c r="AX241" s="13" t="s">
        <v>8</v>
      </c>
      <c r="AY241" s="187" t="s">
        <v>153</v>
      </c>
    </row>
    <row r="242" s="2" customFormat="1" ht="33" customHeight="1">
      <c r="A242" s="37"/>
      <c r="B242" s="171"/>
      <c r="C242" s="172" t="s">
        <v>362</v>
      </c>
      <c r="D242" s="172" t="s">
        <v>156</v>
      </c>
      <c r="E242" s="173" t="s">
        <v>372</v>
      </c>
      <c r="F242" s="174" t="s">
        <v>373</v>
      </c>
      <c r="G242" s="175" t="s">
        <v>249</v>
      </c>
      <c r="H242" s="176">
        <v>2</v>
      </c>
      <c r="I242" s="177"/>
      <c r="J242" s="178">
        <f>ROUND(I242*H242,0)</f>
        <v>0</v>
      </c>
      <c r="K242" s="174" t="s">
        <v>160</v>
      </c>
      <c r="L242" s="38"/>
      <c r="M242" s="179" t="s">
        <v>1</v>
      </c>
      <c r="N242" s="180" t="s">
        <v>42</v>
      </c>
      <c r="O242" s="76"/>
      <c r="P242" s="181">
        <f>O242*H242</f>
        <v>0</v>
      </c>
      <c r="Q242" s="181">
        <v>0.0091999999999999998</v>
      </c>
      <c r="R242" s="181">
        <f>Q242*H242</f>
        <v>0.0184</v>
      </c>
      <c r="S242" s="181">
        <v>0</v>
      </c>
      <c r="T242" s="18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3" t="s">
        <v>201</v>
      </c>
      <c r="AT242" s="183" t="s">
        <v>156</v>
      </c>
      <c r="AU242" s="183" t="s">
        <v>86</v>
      </c>
      <c r="AY242" s="18" t="s">
        <v>153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8" t="s">
        <v>8</v>
      </c>
      <c r="BK242" s="184">
        <f>ROUND(I242*H242,0)</f>
        <v>0</v>
      </c>
      <c r="BL242" s="18" t="s">
        <v>201</v>
      </c>
      <c r="BM242" s="183" t="s">
        <v>374</v>
      </c>
    </row>
    <row r="243" s="13" customFormat="1">
      <c r="A243" s="13"/>
      <c r="B243" s="185"/>
      <c r="C243" s="13"/>
      <c r="D243" s="186" t="s">
        <v>163</v>
      </c>
      <c r="E243" s="187" t="s">
        <v>1</v>
      </c>
      <c r="F243" s="188" t="s">
        <v>985</v>
      </c>
      <c r="G243" s="13"/>
      <c r="H243" s="189">
        <v>2</v>
      </c>
      <c r="I243" s="190"/>
      <c r="J243" s="13"/>
      <c r="K243" s="13"/>
      <c r="L243" s="185"/>
      <c r="M243" s="191"/>
      <c r="N243" s="192"/>
      <c r="O243" s="192"/>
      <c r="P243" s="192"/>
      <c r="Q243" s="192"/>
      <c r="R243" s="192"/>
      <c r="S243" s="192"/>
      <c r="T243" s="19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163</v>
      </c>
      <c r="AU243" s="187" t="s">
        <v>86</v>
      </c>
      <c r="AV243" s="13" t="s">
        <v>86</v>
      </c>
      <c r="AW243" s="13" t="s">
        <v>33</v>
      </c>
      <c r="AX243" s="13" t="s">
        <v>77</v>
      </c>
      <c r="AY243" s="187" t="s">
        <v>153</v>
      </c>
    </row>
    <row r="244" s="14" customFormat="1">
      <c r="A244" s="14"/>
      <c r="B244" s="194"/>
      <c r="C244" s="14"/>
      <c r="D244" s="186" t="s">
        <v>163</v>
      </c>
      <c r="E244" s="195" t="s">
        <v>1</v>
      </c>
      <c r="F244" s="196" t="s">
        <v>189</v>
      </c>
      <c r="G244" s="14"/>
      <c r="H244" s="197">
        <v>2</v>
      </c>
      <c r="I244" s="198"/>
      <c r="J244" s="14"/>
      <c r="K244" s="14"/>
      <c r="L244" s="194"/>
      <c r="M244" s="199"/>
      <c r="N244" s="200"/>
      <c r="O244" s="200"/>
      <c r="P244" s="200"/>
      <c r="Q244" s="200"/>
      <c r="R244" s="200"/>
      <c r="S244" s="200"/>
      <c r="T244" s="20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5" t="s">
        <v>163</v>
      </c>
      <c r="AU244" s="195" t="s">
        <v>86</v>
      </c>
      <c r="AV244" s="14" t="s">
        <v>154</v>
      </c>
      <c r="AW244" s="14" t="s">
        <v>33</v>
      </c>
      <c r="AX244" s="14" t="s">
        <v>8</v>
      </c>
      <c r="AY244" s="195" t="s">
        <v>153</v>
      </c>
    </row>
    <row r="245" s="2" customFormat="1" ht="24.15" customHeight="1">
      <c r="A245" s="37"/>
      <c r="B245" s="171"/>
      <c r="C245" s="172" t="s">
        <v>253</v>
      </c>
      <c r="D245" s="172" t="s">
        <v>156</v>
      </c>
      <c r="E245" s="173" t="s">
        <v>376</v>
      </c>
      <c r="F245" s="174" t="s">
        <v>377</v>
      </c>
      <c r="G245" s="175" t="s">
        <v>206</v>
      </c>
      <c r="H245" s="176">
        <v>0.021999999999999999</v>
      </c>
      <c r="I245" s="177"/>
      <c r="J245" s="178">
        <f>ROUND(I245*H245,0)</f>
        <v>0</v>
      </c>
      <c r="K245" s="174" t="s">
        <v>160</v>
      </c>
      <c r="L245" s="38"/>
      <c r="M245" s="179" t="s">
        <v>1</v>
      </c>
      <c r="N245" s="180" t="s">
        <v>42</v>
      </c>
      <c r="O245" s="76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3" t="s">
        <v>201</v>
      </c>
      <c r="AT245" s="183" t="s">
        <v>156</v>
      </c>
      <c r="AU245" s="183" t="s">
        <v>86</v>
      </c>
      <c r="AY245" s="18" t="s">
        <v>153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8" t="s">
        <v>8</v>
      </c>
      <c r="BK245" s="184">
        <f>ROUND(I245*H245,0)</f>
        <v>0</v>
      </c>
      <c r="BL245" s="18" t="s">
        <v>201</v>
      </c>
      <c r="BM245" s="183" t="s">
        <v>378</v>
      </c>
    </row>
    <row r="246" s="2" customFormat="1" ht="24.15" customHeight="1">
      <c r="A246" s="37"/>
      <c r="B246" s="171"/>
      <c r="C246" s="172" t="s">
        <v>371</v>
      </c>
      <c r="D246" s="172" t="s">
        <v>156</v>
      </c>
      <c r="E246" s="173" t="s">
        <v>380</v>
      </c>
      <c r="F246" s="174" t="s">
        <v>381</v>
      </c>
      <c r="G246" s="175" t="s">
        <v>206</v>
      </c>
      <c r="H246" s="176">
        <v>0.021999999999999999</v>
      </c>
      <c r="I246" s="177"/>
      <c r="J246" s="178">
        <f>ROUND(I246*H246,0)</f>
        <v>0</v>
      </c>
      <c r="K246" s="174" t="s">
        <v>160</v>
      </c>
      <c r="L246" s="38"/>
      <c r="M246" s="179" t="s">
        <v>1</v>
      </c>
      <c r="N246" s="180" t="s">
        <v>42</v>
      </c>
      <c r="O246" s="76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3" t="s">
        <v>201</v>
      </c>
      <c r="AT246" s="183" t="s">
        <v>156</v>
      </c>
      <c r="AU246" s="183" t="s">
        <v>86</v>
      </c>
      <c r="AY246" s="18" t="s">
        <v>153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8" t="s">
        <v>8</v>
      </c>
      <c r="BK246" s="184">
        <f>ROUND(I246*H246,0)</f>
        <v>0</v>
      </c>
      <c r="BL246" s="18" t="s">
        <v>201</v>
      </c>
      <c r="BM246" s="183" t="s">
        <v>382</v>
      </c>
    </row>
    <row r="247" s="12" customFormat="1" ht="22.8" customHeight="1">
      <c r="A247" s="12"/>
      <c r="B247" s="158"/>
      <c r="C247" s="12"/>
      <c r="D247" s="159" t="s">
        <v>76</v>
      </c>
      <c r="E247" s="169" t="s">
        <v>383</v>
      </c>
      <c r="F247" s="169" t="s">
        <v>384</v>
      </c>
      <c r="G247" s="12"/>
      <c r="H247" s="12"/>
      <c r="I247" s="161"/>
      <c r="J247" s="170">
        <f>BK247</f>
        <v>0</v>
      </c>
      <c r="K247" s="12"/>
      <c r="L247" s="158"/>
      <c r="M247" s="163"/>
      <c r="N247" s="164"/>
      <c r="O247" s="164"/>
      <c r="P247" s="165">
        <f>SUM(P248:P279)</f>
        <v>0</v>
      </c>
      <c r="Q247" s="164"/>
      <c r="R247" s="165">
        <f>SUM(R248:R279)</f>
        <v>0.034390000000000004</v>
      </c>
      <c r="S247" s="164"/>
      <c r="T247" s="166">
        <f>SUM(T248:T279)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9" t="s">
        <v>86</v>
      </c>
      <c r="AT247" s="167" t="s">
        <v>76</v>
      </c>
      <c r="AU247" s="167" t="s">
        <v>8</v>
      </c>
      <c r="AY247" s="159" t="s">
        <v>153</v>
      </c>
      <c r="BK247" s="168">
        <f>SUM(BK248:BK279)</f>
        <v>0</v>
      </c>
    </row>
    <row r="248" s="2" customFormat="1" ht="24.15" customHeight="1">
      <c r="A248" s="37"/>
      <c r="B248" s="171"/>
      <c r="C248" s="172" t="s">
        <v>375</v>
      </c>
      <c r="D248" s="172" t="s">
        <v>156</v>
      </c>
      <c r="E248" s="173" t="s">
        <v>385</v>
      </c>
      <c r="F248" s="174" t="s">
        <v>386</v>
      </c>
      <c r="G248" s="175" t="s">
        <v>387</v>
      </c>
      <c r="H248" s="176">
        <v>15</v>
      </c>
      <c r="I248" s="177"/>
      <c r="J248" s="178">
        <f>ROUND(I248*H248,0)</f>
        <v>0</v>
      </c>
      <c r="K248" s="174" t="s">
        <v>160</v>
      </c>
      <c r="L248" s="38"/>
      <c r="M248" s="179" t="s">
        <v>1</v>
      </c>
      <c r="N248" s="180" t="s">
        <v>42</v>
      </c>
      <c r="O248" s="76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3" t="s">
        <v>201</v>
      </c>
      <c r="AT248" s="183" t="s">
        <v>156</v>
      </c>
      <c r="AU248" s="183" t="s">
        <v>86</v>
      </c>
      <c r="AY248" s="18" t="s">
        <v>153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8" t="s">
        <v>8</v>
      </c>
      <c r="BK248" s="184">
        <f>ROUND(I248*H248,0)</f>
        <v>0</v>
      </c>
      <c r="BL248" s="18" t="s">
        <v>201</v>
      </c>
      <c r="BM248" s="183" t="s">
        <v>388</v>
      </c>
    </row>
    <row r="249" s="13" customFormat="1">
      <c r="A249" s="13"/>
      <c r="B249" s="185"/>
      <c r="C249" s="13"/>
      <c r="D249" s="186" t="s">
        <v>163</v>
      </c>
      <c r="E249" s="187" t="s">
        <v>1</v>
      </c>
      <c r="F249" s="188" t="s">
        <v>389</v>
      </c>
      <c r="G249" s="13"/>
      <c r="H249" s="189">
        <v>15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163</v>
      </c>
      <c r="AU249" s="187" t="s">
        <v>86</v>
      </c>
      <c r="AV249" s="13" t="s">
        <v>86</v>
      </c>
      <c r="AW249" s="13" t="s">
        <v>33</v>
      </c>
      <c r="AX249" s="13" t="s">
        <v>8</v>
      </c>
      <c r="AY249" s="187" t="s">
        <v>153</v>
      </c>
    </row>
    <row r="250" s="2" customFormat="1" ht="21.75" customHeight="1">
      <c r="A250" s="37"/>
      <c r="B250" s="171"/>
      <c r="C250" s="202" t="s">
        <v>379</v>
      </c>
      <c r="D250" s="202" t="s">
        <v>257</v>
      </c>
      <c r="E250" s="203" t="s">
        <v>391</v>
      </c>
      <c r="F250" s="204" t="s">
        <v>392</v>
      </c>
      <c r="G250" s="205" t="s">
        <v>387</v>
      </c>
      <c r="H250" s="206">
        <v>15</v>
      </c>
      <c r="I250" s="207"/>
      <c r="J250" s="208">
        <f>ROUND(I250*H250,0)</f>
        <v>0</v>
      </c>
      <c r="K250" s="204" t="s">
        <v>160</v>
      </c>
      <c r="L250" s="209"/>
      <c r="M250" s="210" t="s">
        <v>1</v>
      </c>
      <c r="N250" s="211" t="s">
        <v>42</v>
      </c>
      <c r="O250" s="76"/>
      <c r="P250" s="181">
        <f>O250*H250</f>
        <v>0</v>
      </c>
      <c r="Q250" s="181">
        <v>4.0000000000000003E-05</v>
      </c>
      <c r="R250" s="181">
        <f>Q250*H250</f>
        <v>0.00060000000000000006</v>
      </c>
      <c r="S250" s="181">
        <v>0</v>
      </c>
      <c r="T250" s="18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3" t="s">
        <v>260</v>
      </c>
      <c r="AT250" s="183" t="s">
        <v>257</v>
      </c>
      <c r="AU250" s="183" t="s">
        <v>86</v>
      </c>
      <c r="AY250" s="18" t="s">
        <v>153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8" t="s">
        <v>8</v>
      </c>
      <c r="BK250" s="184">
        <f>ROUND(I250*H250,0)</f>
        <v>0</v>
      </c>
      <c r="BL250" s="18" t="s">
        <v>201</v>
      </c>
      <c r="BM250" s="183" t="s">
        <v>393</v>
      </c>
    </row>
    <row r="251" s="2" customFormat="1" ht="16.5" customHeight="1">
      <c r="A251" s="37"/>
      <c r="B251" s="171"/>
      <c r="C251" s="172" t="s">
        <v>261</v>
      </c>
      <c r="D251" s="172" t="s">
        <v>156</v>
      </c>
      <c r="E251" s="173" t="s">
        <v>395</v>
      </c>
      <c r="F251" s="174" t="s">
        <v>396</v>
      </c>
      <c r="G251" s="175" t="s">
        <v>237</v>
      </c>
      <c r="H251" s="176">
        <v>6</v>
      </c>
      <c r="I251" s="177"/>
      <c r="J251" s="178">
        <f>ROUND(I251*H251,0)</f>
        <v>0</v>
      </c>
      <c r="K251" s="174" t="s">
        <v>160</v>
      </c>
      <c r="L251" s="38"/>
      <c r="M251" s="179" t="s">
        <v>1</v>
      </c>
      <c r="N251" s="180" t="s">
        <v>42</v>
      </c>
      <c r="O251" s="76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3" t="s">
        <v>201</v>
      </c>
      <c r="AT251" s="183" t="s">
        <v>156</v>
      </c>
      <c r="AU251" s="183" t="s">
        <v>86</v>
      </c>
      <c r="AY251" s="18" t="s">
        <v>153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8" t="s">
        <v>8</v>
      </c>
      <c r="BK251" s="184">
        <f>ROUND(I251*H251,0)</f>
        <v>0</v>
      </c>
      <c r="BL251" s="18" t="s">
        <v>201</v>
      </c>
      <c r="BM251" s="183" t="s">
        <v>397</v>
      </c>
    </row>
    <row r="252" s="13" customFormat="1">
      <c r="A252" s="13"/>
      <c r="B252" s="185"/>
      <c r="C252" s="13"/>
      <c r="D252" s="186" t="s">
        <v>163</v>
      </c>
      <c r="E252" s="187" t="s">
        <v>1</v>
      </c>
      <c r="F252" s="188" t="s">
        <v>165</v>
      </c>
      <c r="G252" s="13"/>
      <c r="H252" s="189">
        <v>6</v>
      </c>
      <c r="I252" s="190"/>
      <c r="J252" s="13"/>
      <c r="K252" s="13"/>
      <c r="L252" s="185"/>
      <c r="M252" s="191"/>
      <c r="N252" s="192"/>
      <c r="O252" s="192"/>
      <c r="P252" s="192"/>
      <c r="Q252" s="192"/>
      <c r="R252" s="192"/>
      <c r="S252" s="192"/>
      <c r="T252" s="19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163</v>
      </c>
      <c r="AU252" s="187" t="s">
        <v>86</v>
      </c>
      <c r="AV252" s="13" t="s">
        <v>86</v>
      </c>
      <c r="AW252" s="13" t="s">
        <v>33</v>
      </c>
      <c r="AX252" s="13" t="s">
        <v>8</v>
      </c>
      <c r="AY252" s="187" t="s">
        <v>153</v>
      </c>
    </row>
    <row r="253" s="2" customFormat="1" ht="24.15" customHeight="1">
      <c r="A253" s="37"/>
      <c r="B253" s="171"/>
      <c r="C253" s="202" t="s">
        <v>390</v>
      </c>
      <c r="D253" s="202" t="s">
        <v>257</v>
      </c>
      <c r="E253" s="203" t="s">
        <v>399</v>
      </c>
      <c r="F253" s="204" t="s">
        <v>400</v>
      </c>
      <c r="G253" s="205" t="s">
        <v>237</v>
      </c>
      <c r="H253" s="206">
        <v>6</v>
      </c>
      <c r="I253" s="207"/>
      <c r="J253" s="208">
        <f>ROUND(I253*H253,0)</f>
        <v>0</v>
      </c>
      <c r="K253" s="204" t="s">
        <v>160</v>
      </c>
      <c r="L253" s="209"/>
      <c r="M253" s="210" t="s">
        <v>1</v>
      </c>
      <c r="N253" s="211" t="s">
        <v>42</v>
      </c>
      <c r="O253" s="76"/>
      <c r="P253" s="181">
        <f>O253*H253</f>
        <v>0</v>
      </c>
      <c r="Q253" s="181">
        <v>4.0000000000000003E-05</v>
      </c>
      <c r="R253" s="181">
        <f>Q253*H253</f>
        <v>0.00024000000000000003</v>
      </c>
      <c r="S253" s="181">
        <v>0</v>
      </c>
      <c r="T253" s="18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3" t="s">
        <v>260</v>
      </c>
      <c r="AT253" s="183" t="s">
        <v>257</v>
      </c>
      <c r="AU253" s="183" t="s">
        <v>86</v>
      </c>
      <c r="AY253" s="18" t="s">
        <v>153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8</v>
      </c>
      <c r="BK253" s="184">
        <f>ROUND(I253*H253,0)</f>
        <v>0</v>
      </c>
      <c r="BL253" s="18" t="s">
        <v>201</v>
      </c>
      <c r="BM253" s="183" t="s">
        <v>401</v>
      </c>
    </row>
    <row r="254" s="2" customFormat="1" ht="16.5" customHeight="1">
      <c r="A254" s="37"/>
      <c r="B254" s="171"/>
      <c r="C254" s="172" t="s">
        <v>394</v>
      </c>
      <c r="D254" s="172" t="s">
        <v>156</v>
      </c>
      <c r="E254" s="173" t="s">
        <v>395</v>
      </c>
      <c r="F254" s="174" t="s">
        <v>396</v>
      </c>
      <c r="G254" s="175" t="s">
        <v>237</v>
      </c>
      <c r="H254" s="176">
        <v>3</v>
      </c>
      <c r="I254" s="177"/>
      <c r="J254" s="178">
        <f>ROUND(I254*H254,0)</f>
        <v>0</v>
      </c>
      <c r="K254" s="174" t="s">
        <v>160</v>
      </c>
      <c r="L254" s="38"/>
      <c r="M254" s="179" t="s">
        <v>1</v>
      </c>
      <c r="N254" s="180" t="s">
        <v>42</v>
      </c>
      <c r="O254" s="76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3" t="s">
        <v>201</v>
      </c>
      <c r="AT254" s="183" t="s">
        <v>156</v>
      </c>
      <c r="AU254" s="183" t="s">
        <v>86</v>
      </c>
      <c r="AY254" s="18" t="s">
        <v>153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8" t="s">
        <v>8</v>
      </c>
      <c r="BK254" s="184">
        <f>ROUND(I254*H254,0)</f>
        <v>0</v>
      </c>
      <c r="BL254" s="18" t="s">
        <v>201</v>
      </c>
      <c r="BM254" s="183" t="s">
        <v>403</v>
      </c>
    </row>
    <row r="255" s="13" customFormat="1">
      <c r="A255" s="13"/>
      <c r="B255" s="185"/>
      <c r="C255" s="13"/>
      <c r="D255" s="186" t="s">
        <v>163</v>
      </c>
      <c r="E255" s="187" t="s">
        <v>1</v>
      </c>
      <c r="F255" s="188" t="s">
        <v>154</v>
      </c>
      <c r="G255" s="13"/>
      <c r="H255" s="189">
        <v>3</v>
      </c>
      <c r="I255" s="190"/>
      <c r="J255" s="13"/>
      <c r="K255" s="13"/>
      <c r="L255" s="185"/>
      <c r="M255" s="191"/>
      <c r="N255" s="192"/>
      <c r="O255" s="192"/>
      <c r="P255" s="192"/>
      <c r="Q255" s="192"/>
      <c r="R255" s="192"/>
      <c r="S255" s="192"/>
      <c r="T255" s="19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163</v>
      </c>
      <c r="AU255" s="187" t="s">
        <v>86</v>
      </c>
      <c r="AV255" s="13" t="s">
        <v>86</v>
      </c>
      <c r="AW255" s="13" t="s">
        <v>33</v>
      </c>
      <c r="AX255" s="13" t="s">
        <v>8</v>
      </c>
      <c r="AY255" s="187" t="s">
        <v>153</v>
      </c>
    </row>
    <row r="256" s="2" customFormat="1" ht="24.15" customHeight="1">
      <c r="A256" s="37"/>
      <c r="B256" s="171"/>
      <c r="C256" s="202" t="s">
        <v>398</v>
      </c>
      <c r="D256" s="202" t="s">
        <v>257</v>
      </c>
      <c r="E256" s="203" t="s">
        <v>405</v>
      </c>
      <c r="F256" s="204" t="s">
        <v>406</v>
      </c>
      <c r="G256" s="205" t="s">
        <v>237</v>
      </c>
      <c r="H256" s="206">
        <v>3</v>
      </c>
      <c r="I256" s="207"/>
      <c r="J256" s="208">
        <f>ROUND(I256*H256,0)</f>
        <v>0</v>
      </c>
      <c r="K256" s="204" t="s">
        <v>160</v>
      </c>
      <c r="L256" s="209"/>
      <c r="M256" s="210" t="s">
        <v>1</v>
      </c>
      <c r="N256" s="211" t="s">
        <v>42</v>
      </c>
      <c r="O256" s="76"/>
      <c r="P256" s="181">
        <f>O256*H256</f>
        <v>0</v>
      </c>
      <c r="Q256" s="181">
        <v>9.0000000000000006E-05</v>
      </c>
      <c r="R256" s="181">
        <f>Q256*H256</f>
        <v>0.00027</v>
      </c>
      <c r="S256" s="181">
        <v>0</v>
      </c>
      <c r="T256" s="18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3" t="s">
        <v>260</v>
      </c>
      <c r="AT256" s="183" t="s">
        <v>257</v>
      </c>
      <c r="AU256" s="183" t="s">
        <v>86</v>
      </c>
      <c r="AY256" s="18" t="s">
        <v>153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</v>
      </c>
      <c r="BK256" s="184">
        <f>ROUND(I256*H256,0)</f>
        <v>0</v>
      </c>
      <c r="BL256" s="18" t="s">
        <v>201</v>
      </c>
      <c r="BM256" s="183" t="s">
        <v>407</v>
      </c>
    </row>
    <row r="257" s="2" customFormat="1" ht="16.5" customHeight="1">
      <c r="A257" s="37"/>
      <c r="B257" s="171"/>
      <c r="C257" s="172" t="s">
        <v>402</v>
      </c>
      <c r="D257" s="172" t="s">
        <v>156</v>
      </c>
      <c r="E257" s="173" t="s">
        <v>409</v>
      </c>
      <c r="F257" s="174" t="s">
        <v>410</v>
      </c>
      <c r="G257" s="175" t="s">
        <v>237</v>
      </c>
      <c r="H257" s="176">
        <v>6</v>
      </c>
      <c r="I257" s="177"/>
      <c r="J257" s="178">
        <f>ROUND(I257*H257,0)</f>
        <v>0</v>
      </c>
      <c r="K257" s="174" t="s">
        <v>160</v>
      </c>
      <c r="L257" s="38"/>
      <c r="M257" s="179" t="s">
        <v>1</v>
      </c>
      <c r="N257" s="180" t="s">
        <v>42</v>
      </c>
      <c r="O257" s="76"/>
      <c r="P257" s="181">
        <f>O257*H257</f>
        <v>0</v>
      </c>
      <c r="Q257" s="181">
        <v>0</v>
      </c>
      <c r="R257" s="181">
        <f>Q257*H257</f>
        <v>0</v>
      </c>
      <c r="S257" s="181">
        <v>0</v>
      </c>
      <c r="T257" s="18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3" t="s">
        <v>201</v>
      </c>
      <c r="AT257" s="183" t="s">
        <v>156</v>
      </c>
      <c r="AU257" s="183" t="s">
        <v>86</v>
      </c>
      <c r="AY257" s="18" t="s">
        <v>153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8" t="s">
        <v>8</v>
      </c>
      <c r="BK257" s="184">
        <f>ROUND(I257*H257,0)</f>
        <v>0</v>
      </c>
      <c r="BL257" s="18" t="s">
        <v>201</v>
      </c>
      <c r="BM257" s="183" t="s">
        <v>411</v>
      </c>
    </row>
    <row r="258" s="13" customFormat="1">
      <c r="A258" s="13"/>
      <c r="B258" s="185"/>
      <c r="C258" s="13"/>
      <c r="D258" s="186" t="s">
        <v>163</v>
      </c>
      <c r="E258" s="187" t="s">
        <v>1</v>
      </c>
      <c r="F258" s="188" t="s">
        <v>165</v>
      </c>
      <c r="G258" s="13"/>
      <c r="H258" s="189">
        <v>6</v>
      </c>
      <c r="I258" s="190"/>
      <c r="J258" s="13"/>
      <c r="K258" s="13"/>
      <c r="L258" s="185"/>
      <c r="M258" s="191"/>
      <c r="N258" s="192"/>
      <c r="O258" s="192"/>
      <c r="P258" s="192"/>
      <c r="Q258" s="192"/>
      <c r="R258" s="192"/>
      <c r="S258" s="192"/>
      <c r="T258" s="19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163</v>
      </c>
      <c r="AU258" s="187" t="s">
        <v>86</v>
      </c>
      <c r="AV258" s="13" t="s">
        <v>86</v>
      </c>
      <c r="AW258" s="13" t="s">
        <v>33</v>
      </c>
      <c r="AX258" s="13" t="s">
        <v>8</v>
      </c>
      <c r="AY258" s="187" t="s">
        <v>153</v>
      </c>
    </row>
    <row r="259" s="2" customFormat="1" ht="24.15" customHeight="1">
      <c r="A259" s="37"/>
      <c r="B259" s="171"/>
      <c r="C259" s="202" t="s">
        <v>404</v>
      </c>
      <c r="D259" s="202" t="s">
        <v>257</v>
      </c>
      <c r="E259" s="203" t="s">
        <v>413</v>
      </c>
      <c r="F259" s="204" t="s">
        <v>414</v>
      </c>
      <c r="G259" s="205" t="s">
        <v>237</v>
      </c>
      <c r="H259" s="206">
        <v>6</v>
      </c>
      <c r="I259" s="207"/>
      <c r="J259" s="208">
        <f>ROUND(I259*H259,0)</f>
        <v>0</v>
      </c>
      <c r="K259" s="204" t="s">
        <v>160</v>
      </c>
      <c r="L259" s="209"/>
      <c r="M259" s="210" t="s">
        <v>1</v>
      </c>
      <c r="N259" s="211" t="s">
        <v>42</v>
      </c>
      <c r="O259" s="76"/>
      <c r="P259" s="181">
        <f>O259*H259</f>
        <v>0</v>
      </c>
      <c r="Q259" s="181">
        <v>0.00011</v>
      </c>
      <c r="R259" s="181">
        <f>Q259*H259</f>
        <v>0.00066</v>
      </c>
      <c r="S259" s="181">
        <v>0</v>
      </c>
      <c r="T259" s="18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3" t="s">
        <v>260</v>
      </c>
      <c r="AT259" s="183" t="s">
        <v>257</v>
      </c>
      <c r="AU259" s="183" t="s">
        <v>86</v>
      </c>
      <c r="AY259" s="18" t="s">
        <v>153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8</v>
      </c>
      <c r="BK259" s="184">
        <f>ROUND(I259*H259,0)</f>
        <v>0</v>
      </c>
      <c r="BL259" s="18" t="s">
        <v>201</v>
      </c>
      <c r="BM259" s="183" t="s">
        <v>415</v>
      </c>
    </row>
    <row r="260" s="2" customFormat="1" ht="24.15" customHeight="1">
      <c r="A260" s="37"/>
      <c r="B260" s="171"/>
      <c r="C260" s="172" t="s">
        <v>408</v>
      </c>
      <c r="D260" s="172" t="s">
        <v>156</v>
      </c>
      <c r="E260" s="173" t="s">
        <v>416</v>
      </c>
      <c r="F260" s="174" t="s">
        <v>417</v>
      </c>
      <c r="G260" s="175" t="s">
        <v>387</v>
      </c>
      <c r="H260" s="176">
        <v>100</v>
      </c>
      <c r="I260" s="177"/>
      <c r="J260" s="178">
        <f>ROUND(I260*H260,0)</f>
        <v>0</v>
      </c>
      <c r="K260" s="174" t="s">
        <v>160</v>
      </c>
      <c r="L260" s="38"/>
      <c r="M260" s="179" t="s">
        <v>1</v>
      </c>
      <c r="N260" s="180" t="s">
        <v>42</v>
      </c>
      <c r="O260" s="76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3" t="s">
        <v>201</v>
      </c>
      <c r="AT260" s="183" t="s">
        <v>156</v>
      </c>
      <c r="AU260" s="183" t="s">
        <v>86</v>
      </c>
      <c r="AY260" s="18" t="s">
        <v>153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8" t="s">
        <v>8</v>
      </c>
      <c r="BK260" s="184">
        <f>ROUND(I260*H260,0)</f>
        <v>0</v>
      </c>
      <c r="BL260" s="18" t="s">
        <v>201</v>
      </c>
      <c r="BM260" s="183" t="s">
        <v>418</v>
      </c>
    </row>
    <row r="261" s="2" customFormat="1" ht="24.15" customHeight="1">
      <c r="A261" s="37"/>
      <c r="B261" s="171"/>
      <c r="C261" s="202" t="s">
        <v>412</v>
      </c>
      <c r="D261" s="202" t="s">
        <v>257</v>
      </c>
      <c r="E261" s="203" t="s">
        <v>420</v>
      </c>
      <c r="F261" s="204" t="s">
        <v>421</v>
      </c>
      <c r="G261" s="205" t="s">
        <v>387</v>
      </c>
      <c r="H261" s="206">
        <v>100</v>
      </c>
      <c r="I261" s="207"/>
      <c r="J261" s="208">
        <f>ROUND(I261*H261,0)</f>
        <v>0</v>
      </c>
      <c r="K261" s="204" t="s">
        <v>160</v>
      </c>
      <c r="L261" s="209"/>
      <c r="M261" s="210" t="s">
        <v>1</v>
      </c>
      <c r="N261" s="211" t="s">
        <v>42</v>
      </c>
      <c r="O261" s="76"/>
      <c r="P261" s="181">
        <f>O261*H261</f>
        <v>0</v>
      </c>
      <c r="Q261" s="181">
        <v>0.00012</v>
      </c>
      <c r="R261" s="181">
        <f>Q261*H261</f>
        <v>0.012</v>
      </c>
      <c r="S261" s="181">
        <v>0</v>
      </c>
      <c r="T261" s="1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3" t="s">
        <v>260</v>
      </c>
      <c r="AT261" s="183" t="s">
        <v>257</v>
      </c>
      <c r="AU261" s="183" t="s">
        <v>86</v>
      </c>
      <c r="AY261" s="18" t="s">
        <v>153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</v>
      </c>
      <c r="BK261" s="184">
        <f>ROUND(I261*H261,0)</f>
        <v>0</v>
      </c>
      <c r="BL261" s="18" t="s">
        <v>201</v>
      </c>
      <c r="BM261" s="183" t="s">
        <v>422</v>
      </c>
    </row>
    <row r="262" s="2" customFormat="1" ht="33" customHeight="1">
      <c r="A262" s="37"/>
      <c r="B262" s="171"/>
      <c r="C262" s="172" t="s">
        <v>273</v>
      </c>
      <c r="D262" s="172" t="s">
        <v>156</v>
      </c>
      <c r="E262" s="173" t="s">
        <v>424</v>
      </c>
      <c r="F262" s="174" t="s">
        <v>425</v>
      </c>
      <c r="G262" s="175" t="s">
        <v>387</v>
      </c>
      <c r="H262" s="176">
        <v>60</v>
      </c>
      <c r="I262" s="177"/>
      <c r="J262" s="178">
        <f>ROUND(I262*H262,0)</f>
        <v>0</v>
      </c>
      <c r="K262" s="174" t="s">
        <v>160</v>
      </c>
      <c r="L262" s="38"/>
      <c r="M262" s="179" t="s">
        <v>1</v>
      </c>
      <c r="N262" s="180" t="s">
        <v>42</v>
      </c>
      <c r="O262" s="76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3" t="s">
        <v>201</v>
      </c>
      <c r="AT262" s="183" t="s">
        <v>156</v>
      </c>
      <c r="AU262" s="183" t="s">
        <v>86</v>
      </c>
      <c r="AY262" s="18" t="s">
        <v>153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8" t="s">
        <v>8</v>
      </c>
      <c r="BK262" s="184">
        <f>ROUND(I262*H262,0)</f>
        <v>0</v>
      </c>
      <c r="BL262" s="18" t="s">
        <v>201</v>
      </c>
      <c r="BM262" s="183" t="s">
        <v>426</v>
      </c>
    </row>
    <row r="263" s="2" customFormat="1" ht="24.15" customHeight="1">
      <c r="A263" s="37"/>
      <c r="B263" s="171"/>
      <c r="C263" s="202" t="s">
        <v>419</v>
      </c>
      <c r="D263" s="202" t="s">
        <v>257</v>
      </c>
      <c r="E263" s="203" t="s">
        <v>428</v>
      </c>
      <c r="F263" s="204" t="s">
        <v>429</v>
      </c>
      <c r="G263" s="205" t="s">
        <v>387</v>
      </c>
      <c r="H263" s="206">
        <v>60</v>
      </c>
      <c r="I263" s="207"/>
      <c r="J263" s="208">
        <f>ROUND(I263*H263,0)</f>
        <v>0</v>
      </c>
      <c r="K263" s="204" t="s">
        <v>160</v>
      </c>
      <c r="L263" s="209"/>
      <c r="M263" s="210" t="s">
        <v>1</v>
      </c>
      <c r="N263" s="211" t="s">
        <v>42</v>
      </c>
      <c r="O263" s="76"/>
      <c r="P263" s="181">
        <f>O263*H263</f>
        <v>0</v>
      </c>
      <c r="Q263" s="181">
        <v>0.00017000000000000001</v>
      </c>
      <c r="R263" s="181">
        <f>Q263*H263</f>
        <v>0.010200000000000001</v>
      </c>
      <c r="S263" s="181">
        <v>0</v>
      </c>
      <c r="T263" s="18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3" t="s">
        <v>260</v>
      </c>
      <c r="AT263" s="183" t="s">
        <v>257</v>
      </c>
      <c r="AU263" s="183" t="s">
        <v>86</v>
      </c>
      <c r="AY263" s="18" t="s">
        <v>153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8" t="s">
        <v>8</v>
      </c>
      <c r="BK263" s="184">
        <f>ROUND(I263*H263,0)</f>
        <v>0</v>
      </c>
      <c r="BL263" s="18" t="s">
        <v>201</v>
      </c>
      <c r="BM263" s="183" t="s">
        <v>430</v>
      </c>
    </row>
    <row r="264" s="2" customFormat="1" ht="16.5" customHeight="1">
      <c r="A264" s="37"/>
      <c r="B264" s="171"/>
      <c r="C264" s="172" t="s">
        <v>423</v>
      </c>
      <c r="D264" s="172" t="s">
        <v>156</v>
      </c>
      <c r="E264" s="173" t="s">
        <v>432</v>
      </c>
      <c r="F264" s="174" t="s">
        <v>433</v>
      </c>
      <c r="G264" s="175" t="s">
        <v>237</v>
      </c>
      <c r="H264" s="176">
        <v>1</v>
      </c>
      <c r="I264" s="177"/>
      <c r="J264" s="178">
        <f>ROUND(I264*H264,0)</f>
        <v>0</v>
      </c>
      <c r="K264" s="174" t="s">
        <v>1</v>
      </c>
      <c r="L264" s="38"/>
      <c r="M264" s="179" t="s">
        <v>1</v>
      </c>
      <c r="N264" s="180" t="s">
        <v>42</v>
      </c>
      <c r="O264" s="76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201</v>
      </c>
      <c r="AT264" s="183" t="s">
        <v>156</v>
      </c>
      <c r="AU264" s="183" t="s">
        <v>86</v>
      </c>
      <c r="AY264" s="18" t="s">
        <v>153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</v>
      </c>
      <c r="BK264" s="184">
        <f>ROUND(I264*H264,0)</f>
        <v>0</v>
      </c>
      <c r="BL264" s="18" t="s">
        <v>201</v>
      </c>
      <c r="BM264" s="183" t="s">
        <v>434</v>
      </c>
    </row>
    <row r="265" s="13" customFormat="1">
      <c r="A265" s="13"/>
      <c r="B265" s="185"/>
      <c r="C265" s="13"/>
      <c r="D265" s="186" t="s">
        <v>163</v>
      </c>
      <c r="E265" s="187" t="s">
        <v>1</v>
      </c>
      <c r="F265" s="188" t="s">
        <v>8</v>
      </c>
      <c r="G265" s="13"/>
      <c r="H265" s="189">
        <v>1</v>
      </c>
      <c r="I265" s="190"/>
      <c r="J265" s="13"/>
      <c r="K265" s="13"/>
      <c r="L265" s="185"/>
      <c r="M265" s="191"/>
      <c r="N265" s="192"/>
      <c r="O265" s="192"/>
      <c r="P265" s="192"/>
      <c r="Q265" s="192"/>
      <c r="R265" s="192"/>
      <c r="S265" s="192"/>
      <c r="T265" s="19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163</v>
      </c>
      <c r="AU265" s="187" t="s">
        <v>86</v>
      </c>
      <c r="AV265" s="13" t="s">
        <v>86</v>
      </c>
      <c r="AW265" s="13" t="s">
        <v>33</v>
      </c>
      <c r="AX265" s="13" t="s">
        <v>8</v>
      </c>
      <c r="AY265" s="187" t="s">
        <v>153</v>
      </c>
    </row>
    <row r="266" s="2" customFormat="1" ht="16.5" customHeight="1">
      <c r="A266" s="37"/>
      <c r="B266" s="171"/>
      <c r="C266" s="202" t="s">
        <v>427</v>
      </c>
      <c r="D266" s="202" t="s">
        <v>257</v>
      </c>
      <c r="E266" s="203" t="s">
        <v>436</v>
      </c>
      <c r="F266" s="204" t="s">
        <v>437</v>
      </c>
      <c r="G266" s="205" t="s">
        <v>237</v>
      </c>
      <c r="H266" s="206">
        <v>1</v>
      </c>
      <c r="I266" s="207"/>
      <c r="J266" s="208">
        <f>ROUND(I266*H266,0)</f>
        <v>0</v>
      </c>
      <c r="K266" s="204" t="s">
        <v>1</v>
      </c>
      <c r="L266" s="209"/>
      <c r="M266" s="210" t="s">
        <v>1</v>
      </c>
      <c r="N266" s="211" t="s">
        <v>42</v>
      </c>
      <c r="O266" s="76"/>
      <c r="P266" s="181">
        <f>O266*H266</f>
        <v>0</v>
      </c>
      <c r="Q266" s="181">
        <v>0.00040000000000000002</v>
      </c>
      <c r="R266" s="181">
        <f>Q266*H266</f>
        <v>0.00040000000000000002</v>
      </c>
      <c r="S266" s="181">
        <v>0</v>
      </c>
      <c r="T266" s="18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3" t="s">
        <v>260</v>
      </c>
      <c r="AT266" s="183" t="s">
        <v>257</v>
      </c>
      <c r="AU266" s="183" t="s">
        <v>86</v>
      </c>
      <c r="AY266" s="18" t="s">
        <v>153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8" t="s">
        <v>8</v>
      </c>
      <c r="BK266" s="184">
        <f>ROUND(I266*H266,0)</f>
        <v>0</v>
      </c>
      <c r="BL266" s="18" t="s">
        <v>201</v>
      </c>
      <c r="BM266" s="183" t="s">
        <v>438</v>
      </c>
    </row>
    <row r="267" s="2" customFormat="1" ht="37.8" customHeight="1">
      <c r="A267" s="37"/>
      <c r="B267" s="171"/>
      <c r="C267" s="172" t="s">
        <v>431</v>
      </c>
      <c r="D267" s="172" t="s">
        <v>156</v>
      </c>
      <c r="E267" s="173" t="s">
        <v>440</v>
      </c>
      <c r="F267" s="174" t="s">
        <v>441</v>
      </c>
      <c r="G267" s="175" t="s">
        <v>237</v>
      </c>
      <c r="H267" s="176">
        <v>3</v>
      </c>
      <c r="I267" s="177"/>
      <c r="J267" s="178">
        <f>ROUND(I267*H267,0)</f>
        <v>0</v>
      </c>
      <c r="K267" s="174" t="s">
        <v>160</v>
      </c>
      <c r="L267" s="38"/>
      <c r="M267" s="179" t="s">
        <v>1</v>
      </c>
      <c r="N267" s="180" t="s">
        <v>42</v>
      </c>
      <c r="O267" s="76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3" t="s">
        <v>201</v>
      </c>
      <c r="AT267" s="183" t="s">
        <v>156</v>
      </c>
      <c r="AU267" s="183" t="s">
        <v>86</v>
      </c>
      <c r="AY267" s="18" t="s">
        <v>153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8" t="s">
        <v>8</v>
      </c>
      <c r="BK267" s="184">
        <f>ROUND(I267*H267,0)</f>
        <v>0</v>
      </c>
      <c r="BL267" s="18" t="s">
        <v>201</v>
      </c>
      <c r="BM267" s="183" t="s">
        <v>442</v>
      </c>
    </row>
    <row r="268" s="13" customFormat="1">
      <c r="A268" s="13"/>
      <c r="B268" s="185"/>
      <c r="C268" s="13"/>
      <c r="D268" s="186" t="s">
        <v>163</v>
      </c>
      <c r="E268" s="187" t="s">
        <v>1</v>
      </c>
      <c r="F268" s="188" t="s">
        <v>154</v>
      </c>
      <c r="G268" s="13"/>
      <c r="H268" s="189">
        <v>3</v>
      </c>
      <c r="I268" s="190"/>
      <c r="J268" s="13"/>
      <c r="K268" s="13"/>
      <c r="L268" s="185"/>
      <c r="M268" s="191"/>
      <c r="N268" s="192"/>
      <c r="O268" s="192"/>
      <c r="P268" s="192"/>
      <c r="Q268" s="192"/>
      <c r="R268" s="192"/>
      <c r="S268" s="192"/>
      <c r="T268" s="19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7" t="s">
        <v>163</v>
      </c>
      <c r="AU268" s="187" t="s">
        <v>86</v>
      </c>
      <c r="AV268" s="13" t="s">
        <v>86</v>
      </c>
      <c r="AW268" s="13" t="s">
        <v>33</v>
      </c>
      <c r="AX268" s="13" t="s">
        <v>8</v>
      </c>
      <c r="AY268" s="187" t="s">
        <v>153</v>
      </c>
    </row>
    <row r="269" s="2" customFormat="1" ht="16.5" customHeight="1">
      <c r="A269" s="37"/>
      <c r="B269" s="171"/>
      <c r="C269" s="202" t="s">
        <v>435</v>
      </c>
      <c r="D269" s="202" t="s">
        <v>257</v>
      </c>
      <c r="E269" s="203" t="s">
        <v>444</v>
      </c>
      <c r="F269" s="204" t="s">
        <v>445</v>
      </c>
      <c r="G269" s="205" t="s">
        <v>237</v>
      </c>
      <c r="H269" s="206">
        <v>3</v>
      </c>
      <c r="I269" s="207"/>
      <c r="J269" s="208">
        <f>ROUND(I269*H269,0)</f>
        <v>0</v>
      </c>
      <c r="K269" s="204" t="s">
        <v>160</v>
      </c>
      <c r="L269" s="209"/>
      <c r="M269" s="210" t="s">
        <v>1</v>
      </c>
      <c r="N269" s="211" t="s">
        <v>42</v>
      </c>
      <c r="O269" s="76"/>
      <c r="P269" s="181">
        <f>O269*H269</f>
        <v>0</v>
      </c>
      <c r="Q269" s="181">
        <v>0.00046000000000000001</v>
      </c>
      <c r="R269" s="181">
        <f>Q269*H269</f>
        <v>0.0013800000000000002</v>
      </c>
      <c r="S269" s="181">
        <v>0</v>
      </c>
      <c r="T269" s="18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3" t="s">
        <v>260</v>
      </c>
      <c r="AT269" s="183" t="s">
        <v>257</v>
      </c>
      <c r="AU269" s="183" t="s">
        <v>86</v>
      </c>
      <c r="AY269" s="18" t="s">
        <v>153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8" t="s">
        <v>8</v>
      </c>
      <c r="BK269" s="184">
        <f>ROUND(I269*H269,0)</f>
        <v>0</v>
      </c>
      <c r="BL269" s="18" t="s">
        <v>201</v>
      </c>
      <c r="BM269" s="183" t="s">
        <v>446</v>
      </c>
    </row>
    <row r="270" s="2" customFormat="1" ht="24.15" customHeight="1">
      <c r="A270" s="37"/>
      <c r="B270" s="171"/>
      <c r="C270" s="172" t="s">
        <v>439</v>
      </c>
      <c r="D270" s="172" t="s">
        <v>156</v>
      </c>
      <c r="E270" s="173" t="s">
        <v>448</v>
      </c>
      <c r="F270" s="174" t="s">
        <v>449</v>
      </c>
      <c r="G270" s="175" t="s">
        <v>387</v>
      </c>
      <c r="H270" s="176">
        <v>3</v>
      </c>
      <c r="I270" s="177"/>
      <c r="J270" s="178">
        <f>ROUND(I270*H270,0)</f>
        <v>0</v>
      </c>
      <c r="K270" s="174" t="s">
        <v>1</v>
      </c>
      <c r="L270" s="38"/>
      <c r="M270" s="179" t="s">
        <v>1</v>
      </c>
      <c r="N270" s="180" t="s">
        <v>42</v>
      </c>
      <c r="O270" s="76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3" t="s">
        <v>201</v>
      </c>
      <c r="AT270" s="183" t="s">
        <v>156</v>
      </c>
      <c r="AU270" s="183" t="s">
        <v>86</v>
      </c>
      <c r="AY270" s="18" t="s">
        <v>153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8" t="s">
        <v>8</v>
      </c>
      <c r="BK270" s="184">
        <f>ROUND(I270*H270,0)</f>
        <v>0</v>
      </c>
      <c r="BL270" s="18" t="s">
        <v>201</v>
      </c>
      <c r="BM270" s="183" t="s">
        <v>450</v>
      </c>
    </row>
    <row r="271" s="2" customFormat="1" ht="16.5" customHeight="1">
      <c r="A271" s="37"/>
      <c r="B271" s="171"/>
      <c r="C271" s="202" t="s">
        <v>443</v>
      </c>
      <c r="D271" s="202" t="s">
        <v>257</v>
      </c>
      <c r="E271" s="203" t="s">
        <v>452</v>
      </c>
      <c r="F271" s="204" t="s">
        <v>453</v>
      </c>
      <c r="G271" s="205" t="s">
        <v>387</v>
      </c>
      <c r="H271" s="206">
        <v>3</v>
      </c>
      <c r="I271" s="207"/>
      <c r="J271" s="208">
        <f>ROUND(I271*H271,0)</f>
        <v>0</v>
      </c>
      <c r="K271" s="204" t="s">
        <v>1</v>
      </c>
      <c r="L271" s="209"/>
      <c r="M271" s="210" t="s">
        <v>1</v>
      </c>
      <c r="N271" s="211" t="s">
        <v>42</v>
      </c>
      <c r="O271" s="76"/>
      <c r="P271" s="181">
        <f>O271*H271</f>
        <v>0</v>
      </c>
      <c r="Q271" s="181">
        <v>0.00014999999999999999</v>
      </c>
      <c r="R271" s="181">
        <f>Q271*H271</f>
        <v>0.00044999999999999999</v>
      </c>
      <c r="S271" s="181">
        <v>0</v>
      </c>
      <c r="T271" s="18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3" t="s">
        <v>260</v>
      </c>
      <c r="AT271" s="183" t="s">
        <v>257</v>
      </c>
      <c r="AU271" s="183" t="s">
        <v>86</v>
      </c>
      <c r="AY271" s="18" t="s">
        <v>153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8" t="s">
        <v>8</v>
      </c>
      <c r="BK271" s="184">
        <f>ROUND(I271*H271,0)</f>
        <v>0</v>
      </c>
      <c r="BL271" s="18" t="s">
        <v>201</v>
      </c>
      <c r="BM271" s="183" t="s">
        <v>454</v>
      </c>
    </row>
    <row r="272" s="2" customFormat="1" ht="37.8" customHeight="1">
      <c r="A272" s="37"/>
      <c r="B272" s="171"/>
      <c r="C272" s="172" t="s">
        <v>447</v>
      </c>
      <c r="D272" s="172" t="s">
        <v>156</v>
      </c>
      <c r="E272" s="173" t="s">
        <v>456</v>
      </c>
      <c r="F272" s="174" t="s">
        <v>457</v>
      </c>
      <c r="G272" s="175" t="s">
        <v>237</v>
      </c>
      <c r="H272" s="176">
        <v>3</v>
      </c>
      <c r="I272" s="177"/>
      <c r="J272" s="178">
        <f>ROUND(I272*H272,0)</f>
        <v>0</v>
      </c>
      <c r="K272" s="174" t="s">
        <v>160</v>
      </c>
      <c r="L272" s="38"/>
      <c r="M272" s="179" t="s">
        <v>1</v>
      </c>
      <c r="N272" s="180" t="s">
        <v>42</v>
      </c>
      <c r="O272" s="76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3" t="s">
        <v>201</v>
      </c>
      <c r="AT272" s="183" t="s">
        <v>156</v>
      </c>
      <c r="AU272" s="183" t="s">
        <v>86</v>
      </c>
      <c r="AY272" s="18" t="s">
        <v>153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8" t="s">
        <v>8</v>
      </c>
      <c r="BK272" s="184">
        <f>ROUND(I272*H272,0)</f>
        <v>0</v>
      </c>
      <c r="BL272" s="18" t="s">
        <v>201</v>
      </c>
      <c r="BM272" s="183" t="s">
        <v>458</v>
      </c>
    </row>
    <row r="273" s="13" customFormat="1">
      <c r="A273" s="13"/>
      <c r="B273" s="185"/>
      <c r="C273" s="13"/>
      <c r="D273" s="186" t="s">
        <v>163</v>
      </c>
      <c r="E273" s="187" t="s">
        <v>1</v>
      </c>
      <c r="F273" s="188" t="s">
        <v>154</v>
      </c>
      <c r="G273" s="13"/>
      <c r="H273" s="189">
        <v>3</v>
      </c>
      <c r="I273" s="190"/>
      <c r="J273" s="13"/>
      <c r="K273" s="13"/>
      <c r="L273" s="185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163</v>
      </c>
      <c r="AU273" s="187" t="s">
        <v>86</v>
      </c>
      <c r="AV273" s="13" t="s">
        <v>86</v>
      </c>
      <c r="AW273" s="13" t="s">
        <v>33</v>
      </c>
      <c r="AX273" s="13" t="s">
        <v>8</v>
      </c>
      <c r="AY273" s="187" t="s">
        <v>153</v>
      </c>
    </row>
    <row r="274" s="2" customFormat="1" ht="24.15" customHeight="1">
      <c r="A274" s="37"/>
      <c r="B274" s="171"/>
      <c r="C274" s="202" t="s">
        <v>451</v>
      </c>
      <c r="D274" s="202" t="s">
        <v>257</v>
      </c>
      <c r="E274" s="203" t="s">
        <v>460</v>
      </c>
      <c r="F274" s="204" t="s">
        <v>461</v>
      </c>
      <c r="G274" s="205" t="s">
        <v>237</v>
      </c>
      <c r="H274" s="206">
        <v>3</v>
      </c>
      <c r="I274" s="207"/>
      <c r="J274" s="208">
        <f>ROUND(I274*H274,0)</f>
        <v>0</v>
      </c>
      <c r="K274" s="204" t="s">
        <v>160</v>
      </c>
      <c r="L274" s="209"/>
      <c r="M274" s="210" t="s">
        <v>1</v>
      </c>
      <c r="N274" s="211" t="s">
        <v>42</v>
      </c>
      <c r="O274" s="76"/>
      <c r="P274" s="181">
        <f>O274*H274</f>
        <v>0</v>
      </c>
      <c r="Q274" s="181">
        <v>0.0025500000000000002</v>
      </c>
      <c r="R274" s="181">
        <f>Q274*H274</f>
        <v>0.0076500000000000005</v>
      </c>
      <c r="S274" s="181">
        <v>0</v>
      </c>
      <c r="T274" s="18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3" t="s">
        <v>260</v>
      </c>
      <c r="AT274" s="183" t="s">
        <v>257</v>
      </c>
      <c r="AU274" s="183" t="s">
        <v>86</v>
      </c>
      <c r="AY274" s="18" t="s">
        <v>153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8" t="s">
        <v>8</v>
      </c>
      <c r="BK274" s="184">
        <f>ROUND(I274*H274,0)</f>
        <v>0</v>
      </c>
      <c r="BL274" s="18" t="s">
        <v>201</v>
      </c>
      <c r="BM274" s="183" t="s">
        <v>462</v>
      </c>
    </row>
    <row r="275" s="2" customFormat="1" ht="16.5" customHeight="1">
      <c r="A275" s="37"/>
      <c r="B275" s="171"/>
      <c r="C275" s="172" t="s">
        <v>455</v>
      </c>
      <c r="D275" s="172" t="s">
        <v>156</v>
      </c>
      <c r="E275" s="173" t="s">
        <v>464</v>
      </c>
      <c r="F275" s="174" t="s">
        <v>465</v>
      </c>
      <c r="G275" s="175" t="s">
        <v>237</v>
      </c>
      <c r="H275" s="176">
        <v>2</v>
      </c>
      <c r="I275" s="177"/>
      <c r="J275" s="178">
        <f>ROUND(I275*H275,0)</f>
        <v>0</v>
      </c>
      <c r="K275" s="174" t="s">
        <v>1</v>
      </c>
      <c r="L275" s="38"/>
      <c r="M275" s="179" t="s">
        <v>1</v>
      </c>
      <c r="N275" s="180" t="s">
        <v>42</v>
      </c>
      <c r="O275" s="76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3" t="s">
        <v>201</v>
      </c>
      <c r="AT275" s="183" t="s">
        <v>156</v>
      </c>
      <c r="AU275" s="183" t="s">
        <v>86</v>
      </c>
      <c r="AY275" s="18" t="s">
        <v>153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8" t="s">
        <v>8</v>
      </c>
      <c r="BK275" s="184">
        <f>ROUND(I275*H275,0)</f>
        <v>0</v>
      </c>
      <c r="BL275" s="18" t="s">
        <v>201</v>
      </c>
      <c r="BM275" s="183" t="s">
        <v>466</v>
      </c>
    </row>
    <row r="276" s="13" customFormat="1">
      <c r="A276" s="13"/>
      <c r="B276" s="185"/>
      <c r="C276" s="13"/>
      <c r="D276" s="186" t="s">
        <v>163</v>
      </c>
      <c r="E276" s="187" t="s">
        <v>1</v>
      </c>
      <c r="F276" s="188" t="s">
        <v>86</v>
      </c>
      <c r="G276" s="13"/>
      <c r="H276" s="189">
        <v>2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163</v>
      </c>
      <c r="AU276" s="187" t="s">
        <v>86</v>
      </c>
      <c r="AV276" s="13" t="s">
        <v>86</v>
      </c>
      <c r="AW276" s="13" t="s">
        <v>33</v>
      </c>
      <c r="AX276" s="13" t="s">
        <v>8</v>
      </c>
      <c r="AY276" s="187" t="s">
        <v>153</v>
      </c>
    </row>
    <row r="277" s="2" customFormat="1" ht="16.5" customHeight="1">
      <c r="A277" s="37"/>
      <c r="B277" s="171"/>
      <c r="C277" s="202" t="s">
        <v>459</v>
      </c>
      <c r="D277" s="202" t="s">
        <v>257</v>
      </c>
      <c r="E277" s="203" t="s">
        <v>468</v>
      </c>
      <c r="F277" s="204" t="s">
        <v>469</v>
      </c>
      <c r="G277" s="205" t="s">
        <v>237</v>
      </c>
      <c r="H277" s="206">
        <v>2</v>
      </c>
      <c r="I277" s="207"/>
      <c r="J277" s="208">
        <f>ROUND(I277*H277,0)</f>
        <v>0</v>
      </c>
      <c r="K277" s="204" t="s">
        <v>1</v>
      </c>
      <c r="L277" s="209"/>
      <c r="M277" s="210" t="s">
        <v>1</v>
      </c>
      <c r="N277" s="211" t="s">
        <v>42</v>
      </c>
      <c r="O277" s="76"/>
      <c r="P277" s="181">
        <f>O277*H277</f>
        <v>0</v>
      </c>
      <c r="Q277" s="181">
        <v>0.00027</v>
      </c>
      <c r="R277" s="181">
        <f>Q277*H277</f>
        <v>0.00054000000000000001</v>
      </c>
      <c r="S277" s="181">
        <v>0</v>
      </c>
      <c r="T277" s="18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3" t="s">
        <v>260</v>
      </c>
      <c r="AT277" s="183" t="s">
        <v>257</v>
      </c>
      <c r="AU277" s="183" t="s">
        <v>86</v>
      </c>
      <c r="AY277" s="18" t="s">
        <v>153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8" t="s">
        <v>8</v>
      </c>
      <c r="BK277" s="184">
        <f>ROUND(I277*H277,0)</f>
        <v>0</v>
      </c>
      <c r="BL277" s="18" t="s">
        <v>201</v>
      </c>
      <c r="BM277" s="183" t="s">
        <v>470</v>
      </c>
    </row>
    <row r="278" s="2" customFormat="1" ht="24.15" customHeight="1">
      <c r="A278" s="37"/>
      <c r="B278" s="171"/>
      <c r="C278" s="172" t="s">
        <v>463</v>
      </c>
      <c r="D278" s="172" t="s">
        <v>156</v>
      </c>
      <c r="E278" s="173" t="s">
        <v>471</v>
      </c>
      <c r="F278" s="174" t="s">
        <v>472</v>
      </c>
      <c r="G278" s="175" t="s">
        <v>206</v>
      </c>
      <c r="H278" s="176">
        <v>0.034000000000000002</v>
      </c>
      <c r="I278" s="177"/>
      <c r="J278" s="178">
        <f>ROUND(I278*H278,0)</f>
        <v>0</v>
      </c>
      <c r="K278" s="174" t="s">
        <v>160</v>
      </c>
      <c r="L278" s="38"/>
      <c r="M278" s="179" t="s">
        <v>1</v>
      </c>
      <c r="N278" s="180" t="s">
        <v>42</v>
      </c>
      <c r="O278" s="76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3" t="s">
        <v>201</v>
      </c>
      <c r="AT278" s="183" t="s">
        <v>156</v>
      </c>
      <c r="AU278" s="183" t="s">
        <v>86</v>
      </c>
      <c r="AY278" s="18" t="s">
        <v>153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8" t="s">
        <v>8</v>
      </c>
      <c r="BK278" s="184">
        <f>ROUND(I278*H278,0)</f>
        <v>0</v>
      </c>
      <c r="BL278" s="18" t="s">
        <v>201</v>
      </c>
      <c r="BM278" s="183" t="s">
        <v>473</v>
      </c>
    </row>
    <row r="279" s="2" customFormat="1" ht="24.15" customHeight="1">
      <c r="A279" s="37"/>
      <c r="B279" s="171"/>
      <c r="C279" s="172" t="s">
        <v>467</v>
      </c>
      <c r="D279" s="172" t="s">
        <v>156</v>
      </c>
      <c r="E279" s="173" t="s">
        <v>475</v>
      </c>
      <c r="F279" s="174" t="s">
        <v>476</v>
      </c>
      <c r="G279" s="175" t="s">
        <v>206</v>
      </c>
      <c r="H279" s="176">
        <v>0.034000000000000002</v>
      </c>
      <c r="I279" s="177"/>
      <c r="J279" s="178">
        <f>ROUND(I279*H279,0)</f>
        <v>0</v>
      </c>
      <c r="K279" s="174" t="s">
        <v>160</v>
      </c>
      <c r="L279" s="38"/>
      <c r="M279" s="179" t="s">
        <v>1</v>
      </c>
      <c r="N279" s="180" t="s">
        <v>42</v>
      </c>
      <c r="O279" s="76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3" t="s">
        <v>201</v>
      </c>
      <c r="AT279" s="183" t="s">
        <v>156</v>
      </c>
      <c r="AU279" s="183" t="s">
        <v>86</v>
      </c>
      <c r="AY279" s="18" t="s">
        <v>153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8" t="s">
        <v>8</v>
      </c>
      <c r="BK279" s="184">
        <f>ROUND(I279*H279,0)</f>
        <v>0</v>
      </c>
      <c r="BL279" s="18" t="s">
        <v>201</v>
      </c>
      <c r="BM279" s="183" t="s">
        <v>477</v>
      </c>
    </row>
    <row r="280" s="12" customFormat="1" ht="22.8" customHeight="1">
      <c r="A280" s="12"/>
      <c r="B280" s="158"/>
      <c r="C280" s="12"/>
      <c r="D280" s="159" t="s">
        <v>76</v>
      </c>
      <c r="E280" s="169" t="s">
        <v>478</v>
      </c>
      <c r="F280" s="169" t="s">
        <v>479</v>
      </c>
      <c r="G280" s="12"/>
      <c r="H280" s="12"/>
      <c r="I280" s="161"/>
      <c r="J280" s="170">
        <f>BK280</f>
        <v>0</v>
      </c>
      <c r="K280" s="12"/>
      <c r="L280" s="158"/>
      <c r="M280" s="163"/>
      <c r="N280" s="164"/>
      <c r="O280" s="164"/>
      <c r="P280" s="165">
        <f>SUM(P281:P285)</f>
        <v>0</v>
      </c>
      <c r="Q280" s="164"/>
      <c r="R280" s="165">
        <f>SUM(R281:R285)</f>
        <v>0.00060000000000000006</v>
      </c>
      <c r="S280" s="164"/>
      <c r="T280" s="166">
        <f>SUM(T281:T285)</f>
        <v>0.0015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9" t="s">
        <v>86</v>
      </c>
      <c r="AT280" s="167" t="s">
        <v>76</v>
      </c>
      <c r="AU280" s="167" t="s">
        <v>8</v>
      </c>
      <c r="AY280" s="159" t="s">
        <v>153</v>
      </c>
      <c r="BK280" s="168">
        <f>SUM(BK281:BK285)</f>
        <v>0</v>
      </c>
    </row>
    <row r="281" s="2" customFormat="1" ht="16.5" customHeight="1">
      <c r="A281" s="37"/>
      <c r="B281" s="171"/>
      <c r="C281" s="172" t="s">
        <v>313</v>
      </c>
      <c r="D281" s="172" t="s">
        <v>156</v>
      </c>
      <c r="E281" s="173" t="s">
        <v>480</v>
      </c>
      <c r="F281" s="174" t="s">
        <v>481</v>
      </c>
      <c r="G281" s="175" t="s">
        <v>237</v>
      </c>
      <c r="H281" s="176">
        <v>3</v>
      </c>
      <c r="I281" s="177"/>
      <c r="J281" s="178">
        <f>ROUND(I281*H281,0)</f>
        <v>0</v>
      </c>
      <c r="K281" s="174" t="s">
        <v>160</v>
      </c>
      <c r="L281" s="38"/>
      <c r="M281" s="179" t="s">
        <v>1</v>
      </c>
      <c r="N281" s="180" t="s">
        <v>42</v>
      </c>
      <c r="O281" s="76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3" t="s">
        <v>201</v>
      </c>
      <c r="AT281" s="183" t="s">
        <v>156</v>
      </c>
      <c r="AU281" s="183" t="s">
        <v>86</v>
      </c>
      <c r="AY281" s="18" t="s">
        <v>153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8" t="s">
        <v>8</v>
      </c>
      <c r="BK281" s="184">
        <f>ROUND(I281*H281,0)</f>
        <v>0</v>
      </c>
      <c r="BL281" s="18" t="s">
        <v>201</v>
      </c>
      <c r="BM281" s="183" t="s">
        <v>482</v>
      </c>
    </row>
    <row r="282" s="2" customFormat="1" ht="24.15" customHeight="1">
      <c r="A282" s="37"/>
      <c r="B282" s="171"/>
      <c r="C282" s="202" t="s">
        <v>474</v>
      </c>
      <c r="D282" s="202" t="s">
        <v>257</v>
      </c>
      <c r="E282" s="203" t="s">
        <v>484</v>
      </c>
      <c r="F282" s="204" t="s">
        <v>485</v>
      </c>
      <c r="G282" s="205" t="s">
        <v>237</v>
      </c>
      <c r="H282" s="206">
        <v>3</v>
      </c>
      <c r="I282" s="207"/>
      <c r="J282" s="208">
        <f>ROUND(I282*H282,0)</f>
        <v>0</v>
      </c>
      <c r="K282" s="204" t="s">
        <v>160</v>
      </c>
      <c r="L282" s="209"/>
      <c r="M282" s="210" t="s">
        <v>1</v>
      </c>
      <c r="N282" s="211" t="s">
        <v>42</v>
      </c>
      <c r="O282" s="76"/>
      <c r="P282" s="181">
        <f>O282*H282</f>
        <v>0</v>
      </c>
      <c r="Q282" s="181">
        <v>0.00020000000000000001</v>
      </c>
      <c r="R282" s="181">
        <f>Q282*H282</f>
        <v>0.00060000000000000006</v>
      </c>
      <c r="S282" s="181">
        <v>0</v>
      </c>
      <c r="T282" s="18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3" t="s">
        <v>260</v>
      </c>
      <c r="AT282" s="183" t="s">
        <v>257</v>
      </c>
      <c r="AU282" s="183" t="s">
        <v>86</v>
      </c>
      <c r="AY282" s="18" t="s">
        <v>153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8" t="s">
        <v>8</v>
      </c>
      <c r="BK282" s="184">
        <f>ROUND(I282*H282,0)</f>
        <v>0</v>
      </c>
      <c r="BL282" s="18" t="s">
        <v>201</v>
      </c>
      <c r="BM282" s="183" t="s">
        <v>486</v>
      </c>
    </row>
    <row r="283" s="2" customFormat="1" ht="16.5" customHeight="1">
      <c r="A283" s="37"/>
      <c r="B283" s="171"/>
      <c r="C283" s="172" t="s">
        <v>317</v>
      </c>
      <c r="D283" s="172" t="s">
        <v>156</v>
      </c>
      <c r="E283" s="173" t="s">
        <v>488</v>
      </c>
      <c r="F283" s="174" t="s">
        <v>489</v>
      </c>
      <c r="G283" s="175" t="s">
        <v>237</v>
      </c>
      <c r="H283" s="176">
        <v>3</v>
      </c>
      <c r="I283" s="177"/>
      <c r="J283" s="178">
        <f>ROUND(I283*H283,0)</f>
        <v>0</v>
      </c>
      <c r="K283" s="174" t="s">
        <v>160</v>
      </c>
      <c r="L283" s="38"/>
      <c r="M283" s="179" t="s">
        <v>1</v>
      </c>
      <c r="N283" s="180" t="s">
        <v>42</v>
      </c>
      <c r="O283" s="76"/>
      <c r="P283" s="181">
        <f>O283*H283</f>
        <v>0</v>
      </c>
      <c r="Q283" s="181">
        <v>0</v>
      </c>
      <c r="R283" s="181">
        <f>Q283*H283</f>
        <v>0</v>
      </c>
      <c r="S283" s="181">
        <v>0.00050000000000000001</v>
      </c>
      <c r="T283" s="182">
        <f>S283*H283</f>
        <v>0.0015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3" t="s">
        <v>201</v>
      </c>
      <c r="AT283" s="183" t="s">
        <v>156</v>
      </c>
      <c r="AU283" s="183" t="s">
        <v>86</v>
      </c>
      <c r="AY283" s="18" t="s">
        <v>153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8</v>
      </c>
      <c r="BK283" s="184">
        <f>ROUND(I283*H283,0)</f>
        <v>0</v>
      </c>
      <c r="BL283" s="18" t="s">
        <v>201</v>
      </c>
      <c r="BM283" s="183" t="s">
        <v>490</v>
      </c>
    </row>
    <row r="284" s="2" customFormat="1" ht="24.15" customHeight="1">
      <c r="A284" s="37"/>
      <c r="B284" s="171"/>
      <c r="C284" s="172" t="s">
        <v>483</v>
      </c>
      <c r="D284" s="172" t="s">
        <v>156</v>
      </c>
      <c r="E284" s="173" t="s">
        <v>492</v>
      </c>
      <c r="F284" s="174" t="s">
        <v>493</v>
      </c>
      <c r="G284" s="175" t="s">
        <v>206</v>
      </c>
      <c r="H284" s="176">
        <v>0.001</v>
      </c>
      <c r="I284" s="177"/>
      <c r="J284" s="178">
        <f>ROUND(I284*H284,0)</f>
        <v>0</v>
      </c>
      <c r="K284" s="174" t="s">
        <v>160</v>
      </c>
      <c r="L284" s="38"/>
      <c r="M284" s="179" t="s">
        <v>1</v>
      </c>
      <c r="N284" s="180" t="s">
        <v>42</v>
      </c>
      <c r="O284" s="76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3" t="s">
        <v>201</v>
      </c>
      <c r="AT284" s="183" t="s">
        <v>156</v>
      </c>
      <c r="AU284" s="183" t="s">
        <v>86</v>
      </c>
      <c r="AY284" s="18" t="s">
        <v>153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8" t="s">
        <v>8</v>
      </c>
      <c r="BK284" s="184">
        <f>ROUND(I284*H284,0)</f>
        <v>0</v>
      </c>
      <c r="BL284" s="18" t="s">
        <v>201</v>
      </c>
      <c r="BM284" s="183" t="s">
        <v>494</v>
      </c>
    </row>
    <row r="285" s="2" customFormat="1" ht="33" customHeight="1">
      <c r="A285" s="37"/>
      <c r="B285" s="171"/>
      <c r="C285" s="172" t="s">
        <v>487</v>
      </c>
      <c r="D285" s="172" t="s">
        <v>156</v>
      </c>
      <c r="E285" s="173" t="s">
        <v>496</v>
      </c>
      <c r="F285" s="174" t="s">
        <v>497</v>
      </c>
      <c r="G285" s="175" t="s">
        <v>206</v>
      </c>
      <c r="H285" s="176">
        <v>0.001</v>
      </c>
      <c r="I285" s="177"/>
      <c r="J285" s="178">
        <f>ROUND(I285*H285,0)</f>
        <v>0</v>
      </c>
      <c r="K285" s="174" t="s">
        <v>160</v>
      </c>
      <c r="L285" s="38"/>
      <c r="M285" s="179" t="s">
        <v>1</v>
      </c>
      <c r="N285" s="180" t="s">
        <v>42</v>
      </c>
      <c r="O285" s="76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3" t="s">
        <v>201</v>
      </c>
      <c r="AT285" s="183" t="s">
        <v>156</v>
      </c>
      <c r="AU285" s="183" t="s">
        <v>86</v>
      </c>
      <c r="AY285" s="18" t="s">
        <v>153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</v>
      </c>
      <c r="BK285" s="184">
        <f>ROUND(I285*H285,0)</f>
        <v>0</v>
      </c>
      <c r="BL285" s="18" t="s">
        <v>201</v>
      </c>
      <c r="BM285" s="183" t="s">
        <v>498</v>
      </c>
    </row>
    <row r="286" s="12" customFormat="1" ht="22.8" customHeight="1">
      <c r="A286" s="12"/>
      <c r="B286" s="158"/>
      <c r="C286" s="12"/>
      <c r="D286" s="159" t="s">
        <v>76</v>
      </c>
      <c r="E286" s="169" t="s">
        <v>499</v>
      </c>
      <c r="F286" s="169" t="s">
        <v>500</v>
      </c>
      <c r="G286" s="12"/>
      <c r="H286" s="12"/>
      <c r="I286" s="161"/>
      <c r="J286" s="170">
        <f>BK286</f>
        <v>0</v>
      </c>
      <c r="K286" s="12"/>
      <c r="L286" s="158"/>
      <c r="M286" s="163"/>
      <c r="N286" s="164"/>
      <c r="O286" s="164"/>
      <c r="P286" s="165">
        <f>SUM(P287:P315)</f>
        <v>0</v>
      </c>
      <c r="Q286" s="164"/>
      <c r="R286" s="165">
        <f>SUM(R287:R315)</f>
        <v>0.48025527980000005</v>
      </c>
      <c r="S286" s="164"/>
      <c r="T286" s="166">
        <f>SUM(T287:T315)</f>
        <v>0.45161699999999999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9" t="s">
        <v>86</v>
      </c>
      <c r="AT286" s="167" t="s">
        <v>76</v>
      </c>
      <c r="AU286" s="167" t="s">
        <v>8</v>
      </c>
      <c r="AY286" s="159" t="s">
        <v>153</v>
      </c>
      <c r="BK286" s="168">
        <f>SUM(BK287:BK315)</f>
        <v>0</v>
      </c>
    </row>
    <row r="287" s="2" customFormat="1" ht="24.15" customHeight="1">
      <c r="A287" s="37"/>
      <c r="B287" s="171"/>
      <c r="C287" s="172" t="s">
        <v>491</v>
      </c>
      <c r="D287" s="172" t="s">
        <v>156</v>
      </c>
      <c r="E287" s="173" t="s">
        <v>502</v>
      </c>
      <c r="F287" s="174" t="s">
        <v>503</v>
      </c>
      <c r="G287" s="175" t="s">
        <v>159</v>
      </c>
      <c r="H287" s="176">
        <v>10.4</v>
      </c>
      <c r="I287" s="177"/>
      <c r="J287" s="178">
        <f>ROUND(I287*H287,0)</f>
        <v>0</v>
      </c>
      <c r="K287" s="174" t="s">
        <v>160</v>
      </c>
      <c r="L287" s="38"/>
      <c r="M287" s="179" t="s">
        <v>1</v>
      </c>
      <c r="N287" s="180" t="s">
        <v>42</v>
      </c>
      <c r="O287" s="76"/>
      <c r="P287" s="181">
        <f>O287*H287</f>
        <v>0</v>
      </c>
      <c r="Q287" s="181">
        <v>0.024760500000000001</v>
      </c>
      <c r="R287" s="181">
        <f>Q287*H287</f>
        <v>0.25750920000000005</v>
      </c>
      <c r="S287" s="181">
        <v>0</v>
      </c>
      <c r="T287" s="18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3" t="s">
        <v>201</v>
      </c>
      <c r="AT287" s="183" t="s">
        <v>156</v>
      </c>
      <c r="AU287" s="183" t="s">
        <v>86</v>
      </c>
      <c r="AY287" s="18" t="s">
        <v>153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8" t="s">
        <v>8</v>
      </c>
      <c r="BK287" s="184">
        <f>ROUND(I287*H287,0)</f>
        <v>0</v>
      </c>
      <c r="BL287" s="18" t="s">
        <v>201</v>
      </c>
      <c r="BM287" s="183" t="s">
        <v>504</v>
      </c>
    </row>
    <row r="288" s="13" customFormat="1">
      <c r="A288" s="13"/>
      <c r="B288" s="185"/>
      <c r="C288" s="13"/>
      <c r="D288" s="186" t="s">
        <v>163</v>
      </c>
      <c r="E288" s="187" t="s">
        <v>1</v>
      </c>
      <c r="F288" s="188" t="s">
        <v>1001</v>
      </c>
      <c r="G288" s="13"/>
      <c r="H288" s="189">
        <v>10.4</v>
      </c>
      <c r="I288" s="190"/>
      <c r="J288" s="13"/>
      <c r="K288" s="13"/>
      <c r="L288" s="185"/>
      <c r="M288" s="191"/>
      <c r="N288" s="192"/>
      <c r="O288" s="192"/>
      <c r="P288" s="192"/>
      <c r="Q288" s="192"/>
      <c r="R288" s="192"/>
      <c r="S288" s="192"/>
      <c r="T288" s="19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163</v>
      </c>
      <c r="AU288" s="187" t="s">
        <v>86</v>
      </c>
      <c r="AV288" s="13" t="s">
        <v>86</v>
      </c>
      <c r="AW288" s="13" t="s">
        <v>33</v>
      </c>
      <c r="AX288" s="13" t="s">
        <v>77</v>
      </c>
      <c r="AY288" s="187" t="s">
        <v>153</v>
      </c>
    </row>
    <row r="289" s="14" customFormat="1">
      <c r="A289" s="14"/>
      <c r="B289" s="194"/>
      <c r="C289" s="14"/>
      <c r="D289" s="186" t="s">
        <v>163</v>
      </c>
      <c r="E289" s="195" t="s">
        <v>1</v>
      </c>
      <c r="F289" s="196" t="s">
        <v>507</v>
      </c>
      <c r="G289" s="14"/>
      <c r="H289" s="197">
        <v>10.4</v>
      </c>
      <c r="I289" s="198"/>
      <c r="J289" s="14"/>
      <c r="K289" s="14"/>
      <c r="L289" s="194"/>
      <c r="M289" s="199"/>
      <c r="N289" s="200"/>
      <c r="O289" s="200"/>
      <c r="P289" s="200"/>
      <c r="Q289" s="200"/>
      <c r="R289" s="200"/>
      <c r="S289" s="200"/>
      <c r="T289" s="20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5" t="s">
        <v>163</v>
      </c>
      <c r="AU289" s="195" t="s">
        <v>86</v>
      </c>
      <c r="AV289" s="14" t="s">
        <v>154</v>
      </c>
      <c r="AW289" s="14" t="s">
        <v>33</v>
      </c>
      <c r="AX289" s="14" t="s">
        <v>8</v>
      </c>
      <c r="AY289" s="195" t="s">
        <v>153</v>
      </c>
    </row>
    <row r="290" s="2" customFormat="1" ht="24.15" customHeight="1">
      <c r="A290" s="37"/>
      <c r="B290" s="171"/>
      <c r="C290" s="172" t="s">
        <v>495</v>
      </c>
      <c r="D290" s="172" t="s">
        <v>156</v>
      </c>
      <c r="E290" s="173" t="s">
        <v>509</v>
      </c>
      <c r="F290" s="174" t="s">
        <v>510</v>
      </c>
      <c r="G290" s="175" t="s">
        <v>159</v>
      </c>
      <c r="H290" s="176">
        <v>10.4</v>
      </c>
      <c r="I290" s="177"/>
      <c r="J290" s="178">
        <f>ROUND(I290*H290,0)</f>
        <v>0</v>
      </c>
      <c r="K290" s="174" t="s">
        <v>160</v>
      </c>
      <c r="L290" s="38"/>
      <c r="M290" s="179" t="s">
        <v>1</v>
      </c>
      <c r="N290" s="180" t="s">
        <v>42</v>
      </c>
      <c r="O290" s="76"/>
      <c r="P290" s="181">
        <f>O290*H290</f>
        <v>0</v>
      </c>
      <c r="Q290" s="181">
        <v>0</v>
      </c>
      <c r="R290" s="181">
        <f>Q290*H290</f>
        <v>0</v>
      </c>
      <c r="S290" s="181">
        <v>0.03175</v>
      </c>
      <c r="T290" s="182">
        <f>S290*H290</f>
        <v>0.33019999999999999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3" t="s">
        <v>201</v>
      </c>
      <c r="AT290" s="183" t="s">
        <v>156</v>
      </c>
      <c r="AU290" s="183" t="s">
        <v>86</v>
      </c>
      <c r="AY290" s="18" t="s">
        <v>153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8" t="s">
        <v>8</v>
      </c>
      <c r="BK290" s="184">
        <f>ROUND(I290*H290,0)</f>
        <v>0</v>
      </c>
      <c r="BL290" s="18" t="s">
        <v>201</v>
      </c>
      <c r="BM290" s="183" t="s">
        <v>511</v>
      </c>
    </row>
    <row r="291" s="13" customFormat="1">
      <c r="A291" s="13"/>
      <c r="B291" s="185"/>
      <c r="C291" s="13"/>
      <c r="D291" s="186" t="s">
        <v>163</v>
      </c>
      <c r="E291" s="187" t="s">
        <v>1</v>
      </c>
      <c r="F291" s="188" t="s">
        <v>1001</v>
      </c>
      <c r="G291" s="13"/>
      <c r="H291" s="189">
        <v>10.4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163</v>
      </c>
      <c r="AU291" s="187" t="s">
        <v>86</v>
      </c>
      <c r="AV291" s="13" t="s">
        <v>86</v>
      </c>
      <c r="AW291" s="13" t="s">
        <v>33</v>
      </c>
      <c r="AX291" s="13" t="s">
        <v>77</v>
      </c>
      <c r="AY291" s="187" t="s">
        <v>153</v>
      </c>
    </row>
    <row r="292" s="14" customFormat="1">
      <c r="A292" s="14"/>
      <c r="B292" s="194"/>
      <c r="C292" s="14"/>
      <c r="D292" s="186" t="s">
        <v>163</v>
      </c>
      <c r="E292" s="195" t="s">
        <v>1</v>
      </c>
      <c r="F292" s="196" t="s">
        <v>507</v>
      </c>
      <c r="G292" s="14"/>
      <c r="H292" s="197">
        <v>10.4</v>
      </c>
      <c r="I292" s="198"/>
      <c r="J292" s="14"/>
      <c r="K292" s="14"/>
      <c r="L292" s="194"/>
      <c r="M292" s="199"/>
      <c r="N292" s="200"/>
      <c r="O292" s="200"/>
      <c r="P292" s="200"/>
      <c r="Q292" s="200"/>
      <c r="R292" s="200"/>
      <c r="S292" s="200"/>
      <c r="T292" s="20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5" t="s">
        <v>163</v>
      </c>
      <c r="AU292" s="195" t="s">
        <v>86</v>
      </c>
      <c r="AV292" s="14" t="s">
        <v>154</v>
      </c>
      <c r="AW292" s="14" t="s">
        <v>33</v>
      </c>
      <c r="AX292" s="14" t="s">
        <v>8</v>
      </c>
      <c r="AY292" s="195" t="s">
        <v>153</v>
      </c>
    </row>
    <row r="293" s="2" customFormat="1" ht="24.15" customHeight="1">
      <c r="A293" s="37"/>
      <c r="B293" s="171"/>
      <c r="C293" s="172" t="s">
        <v>501</v>
      </c>
      <c r="D293" s="172" t="s">
        <v>156</v>
      </c>
      <c r="E293" s="173" t="s">
        <v>513</v>
      </c>
      <c r="F293" s="174" t="s">
        <v>514</v>
      </c>
      <c r="G293" s="175" t="s">
        <v>159</v>
      </c>
      <c r="H293" s="176">
        <v>10.18</v>
      </c>
      <c r="I293" s="177"/>
      <c r="J293" s="178">
        <f>ROUND(I293*H293,0)</f>
        <v>0</v>
      </c>
      <c r="K293" s="174" t="s">
        <v>160</v>
      </c>
      <c r="L293" s="38"/>
      <c r="M293" s="179" t="s">
        <v>1</v>
      </c>
      <c r="N293" s="180" t="s">
        <v>42</v>
      </c>
      <c r="O293" s="76"/>
      <c r="P293" s="181">
        <f>O293*H293</f>
        <v>0</v>
      </c>
      <c r="Q293" s="181">
        <v>0</v>
      </c>
      <c r="R293" s="181">
        <f>Q293*H293</f>
        <v>0</v>
      </c>
      <c r="S293" s="181">
        <v>0.01065</v>
      </c>
      <c r="T293" s="182">
        <f>S293*H293</f>
        <v>0.108417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3" t="s">
        <v>201</v>
      </c>
      <c r="AT293" s="183" t="s">
        <v>156</v>
      </c>
      <c r="AU293" s="183" t="s">
        <v>86</v>
      </c>
      <c r="AY293" s="18" t="s">
        <v>153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8" t="s">
        <v>8</v>
      </c>
      <c r="BK293" s="184">
        <f>ROUND(I293*H293,0)</f>
        <v>0</v>
      </c>
      <c r="BL293" s="18" t="s">
        <v>201</v>
      </c>
      <c r="BM293" s="183" t="s">
        <v>515</v>
      </c>
    </row>
    <row r="294" s="13" customFormat="1">
      <c r="A294" s="13"/>
      <c r="B294" s="185"/>
      <c r="C294" s="13"/>
      <c r="D294" s="186" t="s">
        <v>163</v>
      </c>
      <c r="E294" s="187" t="s">
        <v>1</v>
      </c>
      <c r="F294" s="188" t="s">
        <v>104</v>
      </c>
      <c r="G294" s="13"/>
      <c r="H294" s="189">
        <v>10.18</v>
      </c>
      <c r="I294" s="190"/>
      <c r="J294" s="13"/>
      <c r="K294" s="13"/>
      <c r="L294" s="185"/>
      <c r="M294" s="191"/>
      <c r="N294" s="192"/>
      <c r="O294" s="192"/>
      <c r="P294" s="192"/>
      <c r="Q294" s="192"/>
      <c r="R294" s="192"/>
      <c r="S294" s="192"/>
      <c r="T294" s="19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163</v>
      </c>
      <c r="AU294" s="187" t="s">
        <v>86</v>
      </c>
      <c r="AV294" s="13" t="s">
        <v>86</v>
      </c>
      <c r="AW294" s="13" t="s">
        <v>33</v>
      </c>
      <c r="AX294" s="13" t="s">
        <v>8</v>
      </c>
      <c r="AY294" s="187" t="s">
        <v>153</v>
      </c>
    </row>
    <row r="295" s="2" customFormat="1" ht="24.15" customHeight="1">
      <c r="A295" s="37"/>
      <c r="B295" s="171"/>
      <c r="C295" s="172" t="s">
        <v>508</v>
      </c>
      <c r="D295" s="172" t="s">
        <v>156</v>
      </c>
      <c r="E295" s="173" t="s">
        <v>517</v>
      </c>
      <c r="F295" s="174" t="s">
        <v>518</v>
      </c>
      <c r="G295" s="175" t="s">
        <v>237</v>
      </c>
      <c r="H295" s="176">
        <v>1</v>
      </c>
      <c r="I295" s="177"/>
      <c r="J295" s="178">
        <f>ROUND(I295*H295,0)</f>
        <v>0</v>
      </c>
      <c r="K295" s="174" t="s">
        <v>160</v>
      </c>
      <c r="L295" s="38"/>
      <c r="M295" s="179" t="s">
        <v>1</v>
      </c>
      <c r="N295" s="180" t="s">
        <v>42</v>
      </c>
      <c r="O295" s="76"/>
      <c r="P295" s="181">
        <f>O295*H295</f>
        <v>0</v>
      </c>
      <c r="Q295" s="181">
        <v>0</v>
      </c>
      <c r="R295" s="181">
        <f>Q295*H295</f>
        <v>0</v>
      </c>
      <c r="S295" s="181">
        <v>0.0060000000000000001</v>
      </c>
      <c r="T295" s="182">
        <f>S295*H295</f>
        <v>0.0060000000000000001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3" t="s">
        <v>201</v>
      </c>
      <c r="AT295" s="183" t="s">
        <v>156</v>
      </c>
      <c r="AU295" s="183" t="s">
        <v>86</v>
      </c>
      <c r="AY295" s="18" t="s">
        <v>153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8" t="s">
        <v>8</v>
      </c>
      <c r="BK295" s="184">
        <f>ROUND(I295*H295,0)</f>
        <v>0</v>
      </c>
      <c r="BL295" s="18" t="s">
        <v>201</v>
      </c>
      <c r="BM295" s="183" t="s">
        <v>519</v>
      </c>
    </row>
    <row r="296" s="13" customFormat="1">
      <c r="A296" s="13"/>
      <c r="B296" s="185"/>
      <c r="C296" s="13"/>
      <c r="D296" s="186" t="s">
        <v>163</v>
      </c>
      <c r="E296" s="187" t="s">
        <v>1</v>
      </c>
      <c r="F296" s="188" t="s">
        <v>520</v>
      </c>
      <c r="G296" s="13"/>
      <c r="H296" s="189">
        <v>1</v>
      </c>
      <c r="I296" s="190"/>
      <c r="J296" s="13"/>
      <c r="K296" s="13"/>
      <c r="L296" s="185"/>
      <c r="M296" s="191"/>
      <c r="N296" s="192"/>
      <c r="O296" s="192"/>
      <c r="P296" s="192"/>
      <c r="Q296" s="192"/>
      <c r="R296" s="192"/>
      <c r="S296" s="192"/>
      <c r="T296" s="19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163</v>
      </c>
      <c r="AU296" s="187" t="s">
        <v>86</v>
      </c>
      <c r="AV296" s="13" t="s">
        <v>86</v>
      </c>
      <c r="AW296" s="13" t="s">
        <v>33</v>
      </c>
      <c r="AX296" s="13" t="s">
        <v>8</v>
      </c>
      <c r="AY296" s="187" t="s">
        <v>153</v>
      </c>
    </row>
    <row r="297" s="2" customFormat="1" ht="24.15" customHeight="1">
      <c r="A297" s="37"/>
      <c r="B297" s="171"/>
      <c r="C297" s="172" t="s">
        <v>512</v>
      </c>
      <c r="D297" s="172" t="s">
        <v>156</v>
      </c>
      <c r="E297" s="173" t="s">
        <v>522</v>
      </c>
      <c r="F297" s="174" t="s">
        <v>523</v>
      </c>
      <c r="G297" s="175" t="s">
        <v>237</v>
      </c>
      <c r="H297" s="176">
        <v>1</v>
      </c>
      <c r="I297" s="177"/>
      <c r="J297" s="178">
        <f>ROUND(I297*H297,0)</f>
        <v>0</v>
      </c>
      <c r="K297" s="174" t="s">
        <v>160</v>
      </c>
      <c r="L297" s="38"/>
      <c r="M297" s="179" t="s">
        <v>1</v>
      </c>
      <c r="N297" s="180" t="s">
        <v>42</v>
      </c>
      <c r="O297" s="76"/>
      <c r="P297" s="181">
        <f>O297*H297</f>
        <v>0</v>
      </c>
      <c r="Q297" s="181">
        <v>0</v>
      </c>
      <c r="R297" s="181">
        <f>Q297*H297</f>
        <v>0</v>
      </c>
      <c r="S297" s="181">
        <v>0.0070000000000000001</v>
      </c>
      <c r="T297" s="182">
        <f>S297*H297</f>
        <v>0.0070000000000000001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3" t="s">
        <v>201</v>
      </c>
      <c r="AT297" s="183" t="s">
        <v>156</v>
      </c>
      <c r="AU297" s="183" t="s">
        <v>86</v>
      </c>
      <c r="AY297" s="18" t="s">
        <v>153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8" t="s">
        <v>8</v>
      </c>
      <c r="BK297" s="184">
        <f>ROUND(I297*H297,0)</f>
        <v>0</v>
      </c>
      <c r="BL297" s="18" t="s">
        <v>201</v>
      </c>
      <c r="BM297" s="183" t="s">
        <v>524</v>
      </c>
    </row>
    <row r="298" s="13" customFormat="1">
      <c r="A298" s="13"/>
      <c r="B298" s="185"/>
      <c r="C298" s="13"/>
      <c r="D298" s="186" t="s">
        <v>163</v>
      </c>
      <c r="E298" s="187" t="s">
        <v>1</v>
      </c>
      <c r="F298" s="188" t="s">
        <v>520</v>
      </c>
      <c r="G298" s="13"/>
      <c r="H298" s="189">
        <v>1</v>
      </c>
      <c r="I298" s="190"/>
      <c r="J298" s="13"/>
      <c r="K298" s="13"/>
      <c r="L298" s="185"/>
      <c r="M298" s="191"/>
      <c r="N298" s="192"/>
      <c r="O298" s="192"/>
      <c r="P298" s="192"/>
      <c r="Q298" s="192"/>
      <c r="R298" s="192"/>
      <c r="S298" s="192"/>
      <c r="T298" s="19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163</v>
      </c>
      <c r="AU298" s="187" t="s">
        <v>86</v>
      </c>
      <c r="AV298" s="13" t="s">
        <v>86</v>
      </c>
      <c r="AW298" s="13" t="s">
        <v>33</v>
      </c>
      <c r="AX298" s="13" t="s">
        <v>8</v>
      </c>
      <c r="AY298" s="187" t="s">
        <v>153</v>
      </c>
    </row>
    <row r="299" s="2" customFormat="1" ht="33" customHeight="1">
      <c r="A299" s="37"/>
      <c r="B299" s="171"/>
      <c r="C299" s="172" t="s">
        <v>516</v>
      </c>
      <c r="D299" s="172" t="s">
        <v>156</v>
      </c>
      <c r="E299" s="173" t="s">
        <v>526</v>
      </c>
      <c r="F299" s="174" t="s">
        <v>527</v>
      </c>
      <c r="G299" s="175" t="s">
        <v>237</v>
      </c>
      <c r="H299" s="176">
        <v>1</v>
      </c>
      <c r="I299" s="177"/>
      <c r="J299" s="178">
        <f>ROUND(I299*H299,0)</f>
        <v>0</v>
      </c>
      <c r="K299" s="174" t="s">
        <v>160</v>
      </c>
      <c r="L299" s="38"/>
      <c r="M299" s="179" t="s">
        <v>1</v>
      </c>
      <c r="N299" s="180" t="s">
        <v>42</v>
      </c>
      <c r="O299" s="76"/>
      <c r="P299" s="181">
        <f>O299*H299</f>
        <v>0</v>
      </c>
      <c r="Q299" s="181">
        <v>0.00027320000000000003</v>
      </c>
      <c r="R299" s="181">
        <f>Q299*H299</f>
        <v>0.00027320000000000003</v>
      </c>
      <c r="S299" s="181">
        <v>0</v>
      </c>
      <c r="T299" s="18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3" t="s">
        <v>201</v>
      </c>
      <c r="AT299" s="183" t="s">
        <v>156</v>
      </c>
      <c r="AU299" s="183" t="s">
        <v>86</v>
      </c>
      <c r="AY299" s="18" t="s">
        <v>153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8" t="s">
        <v>8</v>
      </c>
      <c r="BK299" s="184">
        <f>ROUND(I299*H299,0)</f>
        <v>0</v>
      </c>
      <c r="BL299" s="18" t="s">
        <v>201</v>
      </c>
      <c r="BM299" s="183" t="s">
        <v>528</v>
      </c>
    </row>
    <row r="300" s="13" customFormat="1">
      <c r="A300" s="13"/>
      <c r="B300" s="185"/>
      <c r="C300" s="13"/>
      <c r="D300" s="186" t="s">
        <v>163</v>
      </c>
      <c r="E300" s="187" t="s">
        <v>1</v>
      </c>
      <c r="F300" s="188" t="s">
        <v>520</v>
      </c>
      <c r="G300" s="13"/>
      <c r="H300" s="189">
        <v>1</v>
      </c>
      <c r="I300" s="190"/>
      <c r="J300" s="13"/>
      <c r="K300" s="13"/>
      <c r="L300" s="185"/>
      <c r="M300" s="191"/>
      <c r="N300" s="192"/>
      <c r="O300" s="192"/>
      <c r="P300" s="192"/>
      <c r="Q300" s="192"/>
      <c r="R300" s="192"/>
      <c r="S300" s="192"/>
      <c r="T300" s="19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163</v>
      </c>
      <c r="AU300" s="187" t="s">
        <v>86</v>
      </c>
      <c r="AV300" s="13" t="s">
        <v>86</v>
      </c>
      <c r="AW300" s="13" t="s">
        <v>33</v>
      </c>
      <c r="AX300" s="13" t="s">
        <v>8</v>
      </c>
      <c r="AY300" s="187" t="s">
        <v>153</v>
      </c>
    </row>
    <row r="301" s="2" customFormat="1" ht="24.15" customHeight="1">
      <c r="A301" s="37"/>
      <c r="B301" s="171"/>
      <c r="C301" s="202" t="s">
        <v>521</v>
      </c>
      <c r="D301" s="202" t="s">
        <v>257</v>
      </c>
      <c r="E301" s="203" t="s">
        <v>530</v>
      </c>
      <c r="F301" s="204" t="s">
        <v>531</v>
      </c>
      <c r="G301" s="205" t="s">
        <v>237</v>
      </c>
      <c r="H301" s="206">
        <v>1</v>
      </c>
      <c r="I301" s="207"/>
      <c r="J301" s="208">
        <f>ROUND(I301*H301,0)</f>
        <v>0</v>
      </c>
      <c r="K301" s="204" t="s">
        <v>160</v>
      </c>
      <c r="L301" s="209"/>
      <c r="M301" s="210" t="s">
        <v>1</v>
      </c>
      <c r="N301" s="211" t="s">
        <v>42</v>
      </c>
      <c r="O301" s="76"/>
      <c r="P301" s="181">
        <f>O301*H301</f>
        <v>0</v>
      </c>
      <c r="Q301" s="181">
        <v>0.0047000000000000002</v>
      </c>
      <c r="R301" s="181">
        <f>Q301*H301</f>
        <v>0.0047000000000000002</v>
      </c>
      <c r="S301" s="181">
        <v>0</v>
      </c>
      <c r="T301" s="18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3" t="s">
        <v>260</v>
      </c>
      <c r="AT301" s="183" t="s">
        <v>257</v>
      </c>
      <c r="AU301" s="183" t="s">
        <v>86</v>
      </c>
      <c r="AY301" s="18" t="s">
        <v>153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8</v>
      </c>
      <c r="BK301" s="184">
        <f>ROUND(I301*H301,0)</f>
        <v>0</v>
      </c>
      <c r="BL301" s="18" t="s">
        <v>201</v>
      </c>
      <c r="BM301" s="183" t="s">
        <v>532</v>
      </c>
    </row>
    <row r="302" s="2" customFormat="1" ht="24.15" customHeight="1">
      <c r="A302" s="37"/>
      <c r="B302" s="171"/>
      <c r="C302" s="172" t="s">
        <v>525</v>
      </c>
      <c r="D302" s="172" t="s">
        <v>156</v>
      </c>
      <c r="E302" s="173" t="s">
        <v>534</v>
      </c>
      <c r="F302" s="174" t="s">
        <v>535</v>
      </c>
      <c r="G302" s="175" t="s">
        <v>237</v>
      </c>
      <c r="H302" s="176">
        <v>1</v>
      </c>
      <c r="I302" s="177"/>
      <c r="J302" s="178">
        <f>ROUND(I302*H302,0)</f>
        <v>0</v>
      </c>
      <c r="K302" s="174" t="s">
        <v>160</v>
      </c>
      <c r="L302" s="38"/>
      <c r="M302" s="179" t="s">
        <v>1</v>
      </c>
      <c r="N302" s="180" t="s">
        <v>42</v>
      </c>
      <c r="O302" s="76"/>
      <c r="P302" s="181">
        <f>O302*H302</f>
        <v>0</v>
      </c>
      <c r="Q302" s="181">
        <v>0.00027320000000000003</v>
      </c>
      <c r="R302" s="181">
        <f>Q302*H302</f>
        <v>0.00027320000000000003</v>
      </c>
      <c r="S302" s="181">
        <v>0</v>
      </c>
      <c r="T302" s="18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3" t="s">
        <v>201</v>
      </c>
      <c r="AT302" s="183" t="s">
        <v>156</v>
      </c>
      <c r="AU302" s="183" t="s">
        <v>86</v>
      </c>
      <c r="AY302" s="18" t="s">
        <v>153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8" t="s">
        <v>8</v>
      </c>
      <c r="BK302" s="184">
        <f>ROUND(I302*H302,0)</f>
        <v>0</v>
      </c>
      <c r="BL302" s="18" t="s">
        <v>201</v>
      </c>
      <c r="BM302" s="183" t="s">
        <v>536</v>
      </c>
    </row>
    <row r="303" s="13" customFormat="1">
      <c r="A303" s="13"/>
      <c r="B303" s="185"/>
      <c r="C303" s="13"/>
      <c r="D303" s="186" t="s">
        <v>163</v>
      </c>
      <c r="E303" s="187" t="s">
        <v>1</v>
      </c>
      <c r="F303" s="188" t="s">
        <v>520</v>
      </c>
      <c r="G303" s="13"/>
      <c r="H303" s="189">
        <v>1</v>
      </c>
      <c r="I303" s="190"/>
      <c r="J303" s="13"/>
      <c r="K303" s="13"/>
      <c r="L303" s="185"/>
      <c r="M303" s="191"/>
      <c r="N303" s="192"/>
      <c r="O303" s="192"/>
      <c r="P303" s="192"/>
      <c r="Q303" s="192"/>
      <c r="R303" s="192"/>
      <c r="S303" s="192"/>
      <c r="T303" s="19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7" t="s">
        <v>163</v>
      </c>
      <c r="AU303" s="187" t="s">
        <v>86</v>
      </c>
      <c r="AV303" s="13" t="s">
        <v>86</v>
      </c>
      <c r="AW303" s="13" t="s">
        <v>33</v>
      </c>
      <c r="AX303" s="13" t="s">
        <v>8</v>
      </c>
      <c r="AY303" s="187" t="s">
        <v>153</v>
      </c>
    </row>
    <row r="304" s="2" customFormat="1" ht="24.15" customHeight="1">
      <c r="A304" s="37"/>
      <c r="B304" s="171"/>
      <c r="C304" s="202" t="s">
        <v>529</v>
      </c>
      <c r="D304" s="202" t="s">
        <v>257</v>
      </c>
      <c r="E304" s="203" t="s">
        <v>530</v>
      </c>
      <c r="F304" s="204" t="s">
        <v>531</v>
      </c>
      <c r="G304" s="205" t="s">
        <v>237</v>
      </c>
      <c r="H304" s="206">
        <v>1</v>
      </c>
      <c r="I304" s="207"/>
      <c r="J304" s="208">
        <f>ROUND(I304*H304,0)</f>
        <v>0</v>
      </c>
      <c r="K304" s="204" t="s">
        <v>160</v>
      </c>
      <c r="L304" s="209"/>
      <c r="M304" s="210" t="s">
        <v>1</v>
      </c>
      <c r="N304" s="211" t="s">
        <v>42</v>
      </c>
      <c r="O304" s="76"/>
      <c r="P304" s="181">
        <f>O304*H304</f>
        <v>0</v>
      </c>
      <c r="Q304" s="181">
        <v>0.0047000000000000002</v>
      </c>
      <c r="R304" s="181">
        <f>Q304*H304</f>
        <v>0.0047000000000000002</v>
      </c>
      <c r="S304" s="181">
        <v>0</v>
      </c>
      <c r="T304" s="18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3" t="s">
        <v>260</v>
      </c>
      <c r="AT304" s="183" t="s">
        <v>257</v>
      </c>
      <c r="AU304" s="183" t="s">
        <v>86</v>
      </c>
      <c r="AY304" s="18" t="s">
        <v>153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8" t="s">
        <v>8</v>
      </c>
      <c r="BK304" s="184">
        <f>ROUND(I304*H304,0)</f>
        <v>0</v>
      </c>
      <c r="BL304" s="18" t="s">
        <v>201</v>
      </c>
      <c r="BM304" s="183" t="s">
        <v>538</v>
      </c>
    </row>
    <row r="305" s="2" customFormat="1" ht="24.15" customHeight="1">
      <c r="A305" s="37"/>
      <c r="B305" s="171"/>
      <c r="C305" s="172" t="s">
        <v>533</v>
      </c>
      <c r="D305" s="172" t="s">
        <v>156</v>
      </c>
      <c r="E305" s="173" t="s">
        <v>539</v>
      </c>
      <c r="F305" s="174" t="s">
        <v>540</v>
      </c>
      <c r="G305" s="175" t="s">
        <v>159</v>
      </c>
      <c r="H305" s="176">
        <v>4.8200000000000003</v>
      </c>
      <c r="I305" s="177"/>
      <c r="J305" s="178">
        <f>ROUND(I305*H305,0)</f>
        <v>0</v>
      </c>
      <c r="K305" s="174" t="s">
        <v>160</v>
      </c>
      <c r="L305" s="38"/>
      <c r="M305" s="179" t="s">
        <v>1</v>
      </c>
      <c r="N305" s="180" t="s">
        <v>42</v>
      </c>
      <c r="O305" s="76"/>
      <c r="P305" s="181">
        <f>O305*H305</f>
        <v>0</v>
      </c>
      <c r="Q305" s="181">
        <v>0.020120389999999998</v>
      </c>
      <c r="R305" s="181">
        <f>Q305*H305</f>
        <v>0.096980279799999999</v>
      </c>
      <c r="S305" s="181">
        <v>0</v>
      </c>
      <c r="T305" s="18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3" t="s">
        <v>201</v>
      </c>
      <c r="AT305" s="183" t="s">
        <v>156</v>
      </c>
      <c r="AU305" s="183" t="s">
        <v>86</v>
      </c>
      <c r="AY305" s="18" t="s">
        <v>153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8" t="s">
        <v>8</v>
      </c>
      <c r="BK305" s="184">
        <f>ROUND(I305*H305,0)</f>
        <v>0</v>
      </c>
      <c r="BL305" s="18" t="s">
        <v>201</v>
      </c>
      <c r="BM305" s="183" t="s">
        <v>541</v>
      </c>
    </row>
    <row r="306" s="13" customFormat="1">
      <c r="A306" s="13"/>
      <c r="B306" s="185"/>
      <c r="C306" s="13"/>
      <c r="D306" s="186" t="s">
        <v>163</v>
      </c>
      <c r="E306" s="187" t="s">
        <v>1</v>
      </c>
      <c r="F306" s="188" t="s">
        <v>1002</v>
      </c>
      <c r="G306" s="13"/>
      <c r="H306" s="189">
        <v>4.8200000000000003</v>
      </c>
      <c r="I306" s="190"/>
      <c r="J306" s="13"/>
      <c r="K306" s="13"/>
      <c r="L306" s="185"/>
      <c r="M306" s="191"/>
      <c r="N306" s="192"/>
      <c r="O306" s="192"/>
      <c r="P306" s="192"/>
      <c r="Q306" s="192"/>
      <c r="R306" s="192"/>
      <c r="S306" s="192"/>
      <c r="T306" s="19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7" t="s">
        <v>163</v>
      </c>
      <c r="AU306" s="187" t="s">
        <v>86</v>
      </c>
      <c r="AV306" s="13" t="s">
        <v>86</v>
      </c>
      <c r="AW306" s="13" t="s">
        <v>33</v>
      </c>
      <c r="AX306" s="13" t="s">
        <v>77</v>
      </c>
      <c r="AY306" s="187" t="s">
        <v>153</v>
      </c>
    </row>
    <row r="307" s="14" customFormat="1">
      <c r="A307" s="14"/>
      <c r="B307" s="194"/>
      <c r="C307" s="14"/>
      <c r="D307" s="186" t="s">
        <v>163</v>
      </c>
      <c r="E307" s="195" t="s">
        <v>1</v>
      </c>
      <c r="F307" s="196" t="s">
        <v>189</v>
      </c>
      <c r="G307" s="14"/>
      <c r="H307" s="197">
        <v>4.8200000000000003</v>
      </c>
      <c r="I307" s="198"/>
      <c r="J307" s="14"/>
      <c r="K307" s="14"/>
      <c r="L307" s="194"/>
      <c r="M307" s="199"/>
      <c r="N307" s="200"/>
      <c r="O307" s="200"/>
      <c r="P307" s="200"/>
      <c r="Q307" s="200"/>
      <c r="R307" s="200"/>
      <c r="S307" s="200"/>
      <c r="T307" s="20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5" t="s">
        <v>163</v>
      </c>
      <c r="AU307" s="195" t="s">
        <v>86</v>
      </c>
      <c r="AV307" s="14" t="s">
        <v>154</v>
      </c>
      <c r="AW307" s="14" t="s">
        <v>33</v>
      </c>
      <c r="AX307" s="14" t="s">
        <v>8</v>
      </c>
      <c r="AY307" s="195" t="s">
        <v>153</v>
      </c>
    </row>
    <row r="308" s="2" customFormat="1" ht="24.15" customHeight="1">
      <c r="A308" s="37"/>
      <c r="B308" s="171"/>
      <c r="C308" s="172" t="s">
        <v>537</v>
      </c>
      <c r="D308" s="172" t="s">
        <v>156</v>
      </c>
      <c r="E308" s="173" t="s">
        <v>545</v>
      </c>
      <c r="F308" s="174" t="s">
        <v>546</v>
      </c>
      <c r="G308" s="175" t="s">
        <v>237</v>
      </c>
      <c r="H308" s="176">
        <v>2</v>
      </c>
      <c r="I308" s="177"/>
      <c r="J308" s="178">
        <f>ROUND(I308*H308,0)</f>
        <v>0</v>
      </c>
      <c r="K308" s="174" t="s">
        <v>160</v>
      </c>
      <c r="L308" s="38"/>
      <c r="M308" s="179" t="s">
        <v>1</v>
      </c>
      <c r="N308" s="180" t="s">
        <v>42</v>
      </c>
      <c r="O308" s="76"/>
      <c r="P308" s="181">
        <f>O308*H308</f>
        <v>0</v>
      </c>
      <c r="Q308" s="181">
        <v>0.0305764</v>
      </c>
      <c r="R308" s="181">
        <f>Q308*H308</f>
        <v>0.0611528</v>
      </c>
      <c r="S308" s="181">
        <v>0</v>
      </c>
      <c r="T308" s="18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3" t="s">
        <v>201</v>
      </c>
      <c r="AT308" s="183" t="s">
        <v>156</v>
      </c>
      <c r="AU308" s="183" t="s">
        <v>86</v>
      </c>
      <c r="AY308" s="18" t="s">
        <v>153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8" t="s">
        <v>8</v>
      </c>
      <c r="BK308" s="184">
        <f>ROUND(I308*H308,0)</f>
        <v>0</v>
      </c>
      <c r="BL308" s="18" t="s">
        <v>201</v>
      </c>
      <c r="BM308" s="183" t="s">
        <v>547</v>
      </c>
    </row>
    <row r="309" s="13" customFormat="1">
      <c r="A309" s="13"/>
      <c r="B309" s="185"/>
      <c r="C309" s="13"/>
      <c r="D309" s="186" t="s">
        <v>163</v>
      </c>
      <c r="E309" s="187" t="s">
        <v>1</v>
      </c>
      <c r="F309" s="188" t="s">
        <v>86</v>
      </c>
      <c r="G309" s="13"/>
      <c r="H309" s="189">
        <v>2</v>
      </c>
      <c r="I309" s="190"/>
      <c r="J309" s="13"/>
      <c r="K309" s="13"/>
      <c r="L309" s="185"/>
      <c r="M309" s="191"/>
      <c r="N309" s="192"/>
      <c r="O309" s="192"/>
      <c r="P309" s="192"/>
      <c r="Q309" s="192"/>
      <c r="R309" s="192"/>
      <c r="S309" s="192"/>
      <c r="T309" s="19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7" t="s">
        <v>163</v>
      </c>
      <c r="AU309" s="187" t="s">
        <v>86</v>
      </c>
      <c r="AV309" s="13" t="s">
        <v>86</v>
      </c>
      <c r="AW309" s="13" t="s">
        <v>33</v>
      </c>
      <c r="AX309" s="13" t="s">
        <v>8</v>
      </c>
      <c r="AY309" s="187" t="s">
        <v>153</v>
      </c>
    </row>
    <row r="310" s="2" customFormat="1" ht="33" customHeight="1">
      <c r="A310" s="37"/>
      <c r="B310" s="171"/>
      <c r="C310" s="172" t="s">
        <v>309</v>
      </c>
      <c r="D310" s="172" t="s">
        <v>156</v>
      </c>
      <c r="E310" s="173" t="s">
        <v>549</v>
      </c>
      <c r="F310" s="174" t="s">
        <v>550</v>
      </c>
      <c r="G310" s="175" t="s">
        <v>159</v>
      </c>
      <c r="H310" s="176">
        <v>10.18</v>
      </c>
      <c r="I310" s="177"/>
      <c r="J310" s="178">
        <f>ROUND(I310*H310,0)</f>
        <v>0</v>
      </c>
      <c r="K310" s="174" t="s">
        <v>160</v>
      </c>
      <c r="L310" s="38"/>
      <c r="M310" s="179" t="s">
        <v>1</v>
      </c>
      <c r="N310" s="180" t="s">
        <v>42</v>
      </c>
      <c r="O310" s="76"/>
      <c r="P310" s="181">
        <f>O310*H310</f>
        <v>0</v>
      </c>
      <c r="Q310" s="181">
        <v>0.00117</v>
      </c>
      <c r="R310" s="181">
        <f>Q310*H310</f>
        <v>0.0119106</v>
      </c>
      <c r="S310" s="181">
        <v>0</v>
      </c>
      <c r="T310" s="18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3" t="s">
        <v>201</v>
      </c>
      <c r="AT310" s="183" t="s">
        <v>156</v>
      </c>
      <c r="AU310" s="183" t="s">
        <v>86</v>
      </c>
      <c r="AY310" s="18" t="s">
        <v>153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8" t="s">
        <v>8</v>
      </c>
      <c r="BK310" s="184">
        <f>ROUND(I310*H310,0)</f>
        <v>0</v>
      </c>
      <c r="BL310" s="18" t="s">
        <v>201</v>
      </c>
      <c r="BM310" s="183" t="s">
        <v>551</v>
      </c>
    </row>
    <row r="311" s="13" customFormat="1">
      <c r="A311" s="13"/>
      <c r="B311" s="185"/>
      <c r="C311" s="13"/>
      <c r="D311" s="186" t="s">
        <v>163</v>
      </c>
      <c r="E311" s="187" t="s">
        <v>1</v>
      </c>
      <c r="F311" s="188" t="s">
        <v>104</v>
      </c>
      <c r="G311" s="13"/>
      <c r="H311" s="189">
        <v>10.18</v>
      </c>
      <c r="I311" s="190"/>
      <c r="J311" s="13"/>
      <c r="K311" s="13"/>
      <c r="L311" s="185"/>
      <c r="M311" s="191"/>
      <c r="N311" s="192"/>
      <c r="O311" s="192"/>
      <c r="P311" s="192"/>
      <c r="Q311" s="192"/>
      <c r="R311" s="192"/>
      <c r="S311" s="192"/>
      <c r="T311" s="19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163</v>
      </c>
      <c r="AU311" s="187" t="s">
        <v>86</v>
      </c>
      <c r="AV311" s="13" t="s">
        <v>86</v>
      </c>
      <c r="AW311" s="13" t="s">
        <v>33</v>
      </c>
      <c r="AX311" s="13" t="s">
        <v>8</v>
      </c>
      <c r="AY311" s="187" t="s">
        <v>153</v>
      </c>
    </row>
    <row r="312" s="2" customFormat="1" ht="24.15" customHeight="1">
      <c r="A312" s="37"/>
      <c r="B312" s="171"/>
      <c r="C312" s="202" t="s">
        <v>544</v>
      </c>
      <c r="D312" s="202" t="s">
        <v>257</v>
      </c>
      <c r="E312" s="203" t="s">
        <v>553</v>
      </c>
      <c r="F312" s="204" t="s">
        <v>554</v>
      </c>
      <c r="G312" s="205" t="s">
        <v>159</v>
      </c>
      <c r="H312" s="206">
        <v>10.689</v>
      </c>
      <c r="I312" s="207"/>
      <c r="J312" s="208">
        <f>ROUND(I312*H312,0)</f>
        <v>0</v>
      </c>
      <c r="K312" s="204" t="s">
        <v>160</v>
      </c>
      <c r="L312" s="209"/>
      <c r="M312" s="210" t="s">
        <v>1</v>
      </c>
      <c r="N312" s="211" t="s">
        <v>42</v>
      </c>
      <c r="O312" s="76"/>
      <c r="P312" s="181">
        <f>O312*H312</f>
        <v>0</v>
      </c>
      <c r="Q312" s="181">
        <v>0.0040000000000000001</v>
      </c>
      <c r="R312" s="181">
        <f>Q312*H312</f>
        <v>0.042756000000000002</v>
      </c>
      <c r="S312" s="181">
        <v>0</v>
      </c>
      <c r="T312" s="182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3" t="s">
        <v>260</v>
      </c>
      <c r="AT312" s="183" t="s">
        <v>257</v>
      </c>
      <c r="AU312" s="183" t="s">
        <v>86</v>
      </c>
      <c r="AY312" s="18" t="s">
        <v>153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8" t="s">
        <v>8</v>
      </c>
      <c r="BK312" s="184">
        <f>ROUND(I312*H312,0)</f>
        <v>0</v>
      </c>
      <c r="BL312" s="18" t="s">
        <v>201</v>
      </c>
      <c r="BM312" s="183" t="s">
        <v>555</v>
      </c>
    </row>
    <row r="313" s="13" customFormat="1">
      <c r="A313" s="13"/>
      <c r="B313" s="185"/>
      <c r="C313" s="13"/>
      <c r="D313" s="186" t="s">
        <v>163</v>
      </c>
      <c r="E313" s="187" t="s">
        <v>1</v>
      </c>
      <c r="F313" s="188" t="s">
        <v>556</v>
      </c>
      <c r="G313" s="13"/>
      <c r="H313" s="189">
        <v>10.689</v>
      </c>
      <c r="I313" s="190"/>
      <c r="J313" s="13"/>
      <c r="K313" s="13"/>
      <c r="L313" s="185"/>
      <c r="M313" s="191"/>
      <c r="N313" s="192"/>
      <c r="O313" s="192"/>
      <c r="P313" s="192"/>
      <c r="Q313" s="192"/>
      <c r="R313" s="192"/>
      <c r="S313" s="192"/>
      <c r="T313" s="19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163</v>
      </c>
      <c r="AU313" s="187" t="s">
        <v>86</v>
      </c>
      <c r="AV313" s="13" t="s">
        <v>86</v>
      </c>
      <c r="AW313" s="13" t="s">
        <v>33</v>
      </c>
      <c r="AX313" s="13" t="s">
        <v>8</v>
      </c>
      <c r="AY313" s="187" t="s">
        <v>153</v>
      </c>
    </row>
    <row r="314" s="2" customFormat="1" ht="24.15" customHeight="1">
      <c r="A314" s="37"/>
      <c r="B314" s="171"/>
      <c r="C314" s="172" t="s">
        <v>548</v>
      </c>
      <c r="D314" s="172" t="s">
        <v>156</v>
      </c>
      <c r="E314" s="173" t="s">
        <v>558</v>
      </c>
      <c r="F314" s="174" t="s">
        <v>559</v>
      </c>
      <c r="G314" s="175" t="s">
        <v>206</v>
      </c>
      <c r="H314" s="176">
        <v>0.47999999999999998</v>
      </c>
      <c r="I314" s="177"/>
      <c r="J314" s="178">
        <f>ROUND(I314*H314,0)</f>
        <v>0</v>
      </c>
      <c r="K314" s="174" t="s">
        <v>160</v>
      </c>
      <c r="L314" s="38"/>
      <c r="M314" s="179" t="s">
        <v>1</v>
      </c>
      <c r="N314" s="180" t="s">
        <v>42</v>
      </c>
      <c r="O314" s="76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3" t="s">
        <v>201</v>
      </c>
      <c r="AT314" s="183" t="s">
        <v>156</v>
      </c>
      <c r="AU314" s="183" t="s">
        <v>86</v>
      </c>
      <c r="AY314" s="18" t="s">
        <v>153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8" t="s">
        <v>8</v>
      </c>
      <c r="BK314" s="184">
        <f>ROUND(I314*H314,0)</f>
        <v>0</v>
      </c>
      <c r="BL314" s="18" t="s">
        <v>201</v>
      </c>
      <c r="BM314" s="183" t="s">
        <v>560</v>
      </c>
    </row>
    <row r="315" s="2" customFormat="1" ht="24.15" customHeight="1">
      <c r="A315" s="37"/>
      <c r="B315" s="171"/>
      <c r="C315" s="172" t="s">
        <v>552</v>
      </c>
      <c r="D315" s="172" t="s">
        <v>156</v>
      </c>
      <c r="E315" s="173" t="s">
        <v>562</v>
      </c>
      <c r="F315" s="174" t="s">
        <v>563</v>
      </c>
      <c r="G315" s="175" t="s">
        <v>206</v>
      </c>
      <c r="H315" s="176">
        <v>0.47999999999999998</v>
      </c>
      <c r="I315" s="177"/>
      <c r="J315" s="178">
        <f>ROUND(I315*H315,0)</f>
        <v>0</v>
      </c>
      <c r="K315" s="174" t="s">
        <v>160</v>
      </c>
      <c r="L315" s="38"/>
      <c r="M315" s="179" t="s">
        <v>1</v>
      </c>
      <c r="N315" s="180" t="s">
        <v>42</v>
      </c>
      <c r="O315" s="76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3" t="s">
        <v>201</v>
      </c>
      <c r="AT315" s="183" t="s">
        <v>156</v>
      </c>
      <c r="AU315" s="183" t="s">
        <v>86</v>
      </c>
      <c r="AY315" s="18" t="s">
        <v>153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8" t="s">
        <v>8</v>
      </c>
      <c r="BK315" s="184">
        <f>ROUND(I315*H315,0)</f>
        <v>0</v>
      </c>
      <c r="BL315" s="18" t="s">
        <v>201</v>
      </c>
      <c r="BM315" s="183" t="s">
        <v>564</v>
      </c>
    </row>
    <row r="316" s="12" customFormat="1" ht="22.8" customHeight="1">
      <c r="A316" s="12"/>
      <c r="B316" s="158"/>
      <c r="C316" s="12"/>
      <c r="D316" s="159" t="s">
        <v>76</v>
      </c>
      <c r="E316" s="169" t="s">
        <v>565</v>
      </c>
      <c r="F316" s="169" t="s">
        <v>566</v>
      </c>
      <c r="G316" s="12"/>
      <c r="H316" s="12"/>
      <c r="I316" s="161"/>
      <c r="J316" s="170">
        <f>BK316</f>
        <v>0</v>
      </c>
      <c r="K316" s="12"/>
      <c r="L316" s="158"/>
      <c r="M316" s="163"/>
      <c r="N316" s="164"/>
      <c r="O316" s="164"/>
      <c r="P316" s="165">
        <f>SUM(P317:P350)</f>
        <v>0</v>
      </c>
      <c r="Q316" s="164"/>
      <c r="R316" s="165">
        <f>SUM(R317:R350)</f>
        <v>0.41644562499999999</v>
      </c>
      <c r="S316" s="164"/>
      <c r="T316" s="166">
        <f>SUM(T317:T350)</f>
        <v>0.170379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9" t="s">
        <v>86</v>
      </c>
      <c r="AT316" s="167" t="s">
        <v>76</v>
      </c>
      <c r="AU316" s="167" t="s">
        <v>8</v>
      </c>
      <c r="AY316" s="159" t="s">
        <v>153</v>
      </c>
      <c r="BK316" s="168">
        <f>SUM(BK317:BK350)</f>
        <v>0</v>
      </c>
    </row>
    <row r="317" s="2" customFormat="1" ht="16.5" customHeight="1">
      <c r="A317" s="37"/>
      <c r="B317" s="171"/>
      <c r="C317" s="172" t="s">
        <v>557</v>
      </c>
      <c r="D317" s="172" t="s">
        <v>156</v>
      </c>
      <c r="E317" s="173" t="s">
        <v>568</v>
      </c>
      <c r="F317" s="174" t="s">
        <v>569</v>
      </c>
      <c r="G317" s="175" t="s">
        <v>159</v>
      </c>
      <c r="H317" s="176">
        <v>7.2199999999999998</v>
      </c>
      <c r="I317" s="177"/>
      <c r="J317" s="178">
        <f>ROUND(I317*H317,0)</f>
        <v>0</v>
      </c>
      <c r="K317" s="174" t="s">
        <v>160</v>
      </c>
      <c r="L317" s="38"/>
      <c r="M317" s="179" t="s">
        <v>1</v>
      </c>
      <c r="N317" s="180" t="s">
        <v>42</v>
      </c>
      <c r="O317" s="76"/>
      <c r="P317" s="181">
        <f>O317*H317</f>
        <v>0</v>
      </c>
      <c r="Q317" s="181">
        <v>0</v>
      </c>
      <c r="R317" s="181">
        <f>Q317*H317</f>
        <v>0</v>
      </c>
      <c r="S317" s="181">
        <v>0.01695</v>
      </c>
      <c r="T317" s="182">
        <f>S317*H317</f>
        <v>0.12237899999999999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3" t="s">
        <v>201</v>
      </c>
      <c r="AT317" s="183" t="s">
        <v>156</v>
      </c>
      <c r="AU317" s="183" t="s">
        <v>86</v>
      </c>
      <c r="AY317" s="18" t="s">
        <v>153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8" t="s">
        <v>8</v>
      </c>
      <c r="BK317" s="184">
        <f>ROUND(I317*H317,0)</f>
        <v>0</v>
      </c>
      <c r="BL317" s="18" t="s">
        <v>201</v>
      </c>
      <c r="BM317" s="183" t="s">
        <v>570</v>
      </c>
    </row>
    <row r="318" s="13" customFormat="1">
      <c r="A318" s="13"/>
      <c r="B318" s="185"/>
      <c r="C318" s="13"/>
      <c r="D318" s="186" t="s">
        <v>163</v>
      </c>
      <c r="E318" s="187" t="s">
        <v>1</v>
      </c>
      <c r="F318" s="188" t="s">
        <v>1003</v>
      </c>
      <c r="G318" s="13"/>
      <c r="H318" s="189">
        <v>7.2199999999999998</v>
      </c>
      <c r="I318" s="190"/>
      <c r="J318" s="13"/>
      <c r="K318" s="13"/>
      <c r="L318" s="185"/>
      <c r="M318" s="191"/>
      <c r="N318" s="192"/>
      <c r="O318" s="192"/>
      <c r="P318" s="192"/>
      <c r="Q318" s="192"/>
      <c r="R318" s="192"/>
      <c r="S318" s="192"/>
      <c r="T318" s="19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163</v>
      </c>
      <c r="AU318" s="187" t="s">
        <v>86</v>
      </c>
      <c r="AV318" s="13" t="s">
        <v>86</v>
      </c>
      <c r="AW318" s="13" t="s">
        <v>33</v>
      </c>
      <c r="AX318" s="13" t="s">
        <v>77</v>
      </c>
      <c r="AY318" s="187" t="s">
        <v>153</v>
      </c>
    </row>
    <row r="319" s="14" customFormat="1">
      <c r="A319" s="14"/>
      <c r="B319" s="194"/>
      <c r="C319" s="14"/>
      <c r="D319" s="186" t="s">
        <v>163</v>
      </c>
      <c r="E319" s="195" t="s">
        <v>1</v>
      </c>
      <c r="F319" s="196" t="s">
        <v>189</v>
      </c>
      <c r="G319" s="14"/>
      <c r="H319" s="197">
        <v>7.2199999999999998</v>
      </c>
      <c r="I319" s="198"/>
      <c r="J319" s="14"/>
      <c r="K319" s="14"/>
      <c r="L319" s="194"/>
      <c r="M319" s="199"/>
      <c r="N319" s="200"/>
      <c r="O319" s="200"/>
      <c r="P319" s="200"/>
      <c r="Q319" s="200"/>
      <c r="R319" s="200"/>
      <c r="S319" s="200"/>
      <c r="T319" s="20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5" t="s">
        <v>163</v>
      </c>
      <c r="AU319" s="195" t="s">
        <v>86</v>
      </c>
      <c r="AV319" s="14" t="s">
        <v>154</v>
      </c>
      <c r="AW319" s="14" t="s">
        <v>33</v>
      </c>
      <c r="AX319" s="14" t="s">
        <v>8</v>
      </c>
      <c r="AY319" s="195" t="s">
        <v>153</v>
      </c>
    </row>
    <row r="320" s="2" customFormat="1" ht="24.15" customHeight="1">
      <c r="A320" s="37"/>
      <c r="B320" s="171"/>
      <c r="C320" s="172" t="s">
        <v>561</v>
      </c>
      <c r="D320" s="172" t="s">
        <v>156</v>
      </c>
      <c r="E320" s="173" t="s">
        <v>574</v>
      </c>
      <c r="F320" s="174" t="s">
        <v>575</v>
      </c>
      <c r="G320" s="175" t="s">
        <v>237</v>
      </c>
      <c r="H320" s="176">
        <v>2</v>
      </c>
      <c r="I320" s="177"/>
      <c r="J320" s="178">
        <f>ROUND(I320*H320,0)</f>
        <v>0</v>
      </c>
      <c r="K320" s="174" t="s">
        <v>160</v>
      </c>
      <c r="L320" s="38"/>
      <c r="M320" s="179" t="s">
        <v>1</v>
      </c>
      <c r="N320" s="180" t="s">
        <v>42</v>
      </c>
      <c r="O320" s="76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3" t="s">
        <v>201</v>
      </c>
      <c r="AT320" s="183" t="s">
        <v>156</v>
      </c>
      <c r="AU320" s="183" t="s">
        <v>86</v>
      </c>
      <c r="AY320" s="18" t="s">
        <v>153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8" t="s">
        <v>8</v>
      </c>
      <c r="BK320" s="184">
        <f>ROUND(I320*H320,0)</f>
        <v>0</v>
      </c>
      <c r="BL320" s="18" t="s">
        <v>201</v>
      </c>
      <c r="BM320" s="183" t="s">
        <v>576</v>
      </c>
    </row>
    <row r="321" s="13" customFormat="1">
      <c r="A321" s="13"/>
      <c r="B321" s="185"/>
      <c r="C321" s="13"/>
      <c r="D321" s="186" t="s">
        <v>163</v>
      </c>
      <c r="E321" s="187" t="s">
        <v>1</v>
      </c>
      <c r="F321" s="188" t="s">
        <v>1004</v>
      </c>
      <c r="G321" s="13"/>
      <c r="H321" s="189">
        <v>1</v>
      </c>
      <c r="I321" s="190"/>
      <c r="J321" s="13"/>
      <c r="K321" s="13"/>
      <c r="L321" s="185"/>
      <c r="M321" s="191"/>
      <c r="N321" s="192"/>
      <c r="O321" s="192"/>
      <c r="P321" s="192"/>
      <c r="Q321" s="192"/>
      <c r="R321" s="192"/>
      <c r="S321" s="192"/>
      <c r="T321" s="19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163</v>
      </c>
      <c r="AU321" s="187" t="s">
        <v>86</v>
      </c>
      <c r="AV321" s="13" t="s">
        <v>86</v>
      </c>
      <c r="AW321" s="13" t="s">
        <v>33</v>
      </c>
      <c r="AX321" s="13" t="s">
        <v>77</v>
      </c>
      <c r="AY321" s="187" t="s">
        <v>153</v>
      </c>
    </row>
    <row r="322" s="13" customFormat="1">
      <c r="A322" s="13"/>
      <c r="B322" s="185"/>
      <c r="C322" s="13"/>
      <c r="D322" s="186" t="s">
        <v>163</v>
      </c>
      <c r="E322" s="187" t="s">
        <v>1</v>
      </c>
      <c r="F322" s="188" t="s">
        <v>1005</v>
      </c>
      <c r="G322" s="13"/>
      <c r="H322" s="189">
        <v>1</v>
      </c>
      <c r="I322" s="190"/>
      <c r="J322" s="13"/>
      <c r="K322" s="13"/>
      <c r="L322" s="185"/>
      <c r="M322" s="191"/>
      <c r="N322" s="192"/>
      <c r="O322" s="192"/>
      <c r="P322" s="192"/>
      <c r="Q322" s="192"/>
      <c r="R322" s="192"/>
      <c r="S322" s="192"/>
      <c r="T322" s="19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163</v>
      </c>
      <c r="AU322" s="187" t="s">
        <v>86</v>
      </c>
      <c r="AV322" s="13" t="s">
        <v>86</v>
      </c>
      <c r="AW322" s="13" t="s">
        <v>33</v>
      </c>
      <c r="AX322" s="13" t="s">
        <v>77</v>
      </c>
      <c r="AY322" s="187" t="s">
        <v>153</v>
      </c>
    </row>
    <row r="323" s="14" customFormat="1">
      <c r="A323" s="14"/>
      <c r="B323" s="194"/>
      <c r="C323" s="14"/>
      <c r="D323" s="186" t="s">
        <v>163</v>
      </c>
      <c r="E323" s="195" t="s">
        <v>1</v>
      </c>
      <c r="F323" s="196" t="s">
        <v>189</v>
      </c>
      <c r="G323" s="14"/>
      <c r="H323" s="197">
        <v>2</v>
      </c>
      <c r="I323" s="198"/>
      <c r="J323" s="14"/>
      <c r="K323" s="14"/>
      <c r="L323" s="194"/>
      <c r="M323" s="199"/>
      <c r="N323" s="200"/>
      <c r="O323" s="200"/>
      <c r="P323" s="200"/>
      <c r="Q323" s="200"/>
      <c r="R323" s="200"/>
      <c r="S323" s="200"/>
      <c r="T323" s="20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5" t="s">
        <v>163</v>
      </c>
      <c r="AU323" s="195" t="s">
        <v>86</v>
      </c>
      <c r="AV323" s="14" t="s">
        <v>154</v>
      </c>
      <c r="AW323" s="14" t="s">
        <v>33</v>
      </c>
      <c r="AX323" s="14" t="s">
        <v>8</v>
      </c>
      <c r="AY323" s="195" t="s">
        <v>153</v>
      </c>
    </row>
    <row r="324" s="2" customFormat="1" ht="24.15" customHeight="1">
      <c r="A324" s="37"/>
      <c r="B324" s="171"/>
      <c r="C324" s="202" t="s">
        <v>567</v>
      </c>
      <c r="D324" s="202" t="s">
        <v>257</v>
      </c>
      <c r="E324" s="203" t="s">
        <v>1006</v>
      </c>
      <c r="F324" s="204" t="s">
        <v>1007</v>
      </c>
      <c r="G324" s="205" t="s">
        <v>237</v>
      </c>
      <c r="H324" s="206">
        <v>2</v>
      </c>
      <c r="I324" s="207"/>
      <c r="J324" s="208">
        <f>ROUND(I324*H324,0)</f>
        <v>0</v>
      </c>
      <c r="K324" s="204" t="s">
        <v>160</v>
      </c>
      <c r="L324" s="209"/>
      <c r="M324" s="210" t="s">
        <v>1</v>
      </c>
      <c r="N324" s="211" t="s">
        <v>42</v>
      </c>
      <c r="O324" s="76"/>
      <c r="P324" s="181">
        <f>O324*H324</f>
        <v>0</v>
      </c>
      <c r="Q324" s="181">
        <v>0.016</v>
      </c>
      <c r="R324" s="181">
        <f>Q324*H324</f>
        <v>0.032000000000000001</v>
      </c>
      <c r="S324" s="181">
        <v>0</v>
      </c>
      <c r="T324" s="18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3" t="s">
        <v>260</v>
      </c>
      <c r="AT324" s="183" t="s">
        <v>257</v>
      </c>
      <c r="AU324" s="183" t="s">
        <v>86</v>
      </c>
      <c r="AY324" s="18" t="s">
        <v>153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8" t="s">
        <v>8</v>
      </c>
      <c r="BK324" s="184">
        <f>ROUND(I324*H324,0)</f>
        <v>0</v>
      </c>
      <c r="BL324" s="18" t="s">
        <v>201</v>
      </c>
      <c r="BM324" s="183" t="s">
        <v>584</v>
      </c>
    </row>
    <row r="325" s="2" customFormat="1" ht="24.15" customHeight="1">
      <c r="A325" s="37"/>
      <c r="B325" s="171"/>
      <c r="C325" s="172" t="s">
        <v>573</v>
      </c>
      <c r="D325" s="172" t="s">
        <v>156</v>
      </c>
      <c r="E325" s="173" t="s">
        <v>594</v>
      </c>
      <c r="F325" s="174" t="s">
        <v>595</v>
      </c>
      <c r="G325" s="175" t="s">
        <v>237</v>
      </c>
      <c r="H325" s="176">
        <v>2</v>
      </c>
      <c r="I325" s="177"/>
      <c r="J325" s="178">
        <f>ROUND(I325*H325,0)</f>
        <v>0</v>
      </c>
      <c r="K325" s="174" t="s">
        <v>160</v>
      </c>
      <c r="L325" s="38"/>
      <c r="M325" s="179" t="s">
        <v>1</v>
      </c>
      <c r="N325" s="180" t="s">
        <v>42</v>
      </c>
      <c r="O325" s="76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3" t="s">
        <v>201</v>
      </c>
      <c r="AT325" s="183" t="s">
        <v>156</v>
      </c>
      <c r="AU325" s="183" t="s">
        <v>86</v>
      </c>
      <c r="AY325" s="18" t="s">
        <v>153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8" t="s">
        <v>8</v>
      </c>
      <c r="BK325" s="184">
        <f>ROUND(I325*H325,0)</f>
        <v>0</v>
      </c>
      <c r="BL325" s="18" t="s">
        <v>201</v>
      </c>
      <c r="BM325" s="183" t="s">
        <v>596</v>
      </c>
    </row>
    <row r="326" s="2" customFormat="1" ht="16.5" customHeight="1">
      <c r="A326" s="37"/>
      <c r="B326" s="171"/>
      <c r="C326" s="202" t="s">
        <v>581</v>
      </c>
      <c r="D326" s="202" t="s">
        <v>257</v>
      </c>
      <c r="E326" s="203" t="s">
        <v>598</v>
      </c>
      <c r="F326" s="204" t="s">
        <v>599</v>
      </c>
      <c r="G326" s="205" t="s">
        <v>237</v>
      </c>
      <c r="H326" s="206">
        <v>2</v>
      </c>
      <c r="I326" s="207"/>
      <c r="J326" s="208">
        <f>ROUND(I326*H326,0)</f>
        <v>0</v>
      </c>
      <c r="K326" s="204" t="s">
        <v>160</v>
      </c>
      <c r="L326" s="209"/>
      <c r="M326" s="210" t="s">
        <v>1</v>
      </c>
      <c r="N326" s="211" t="s">
        <v>42</v>
      </c>
      <c r="O326" s="76"/>
      <c r="P326" s="181">
        <f>O326*H326</f>
        <v>0</v>
      </c>
      <c r="Q326" s="181">
        <v>0.0023999999999999998</v>
      </c>
      <c r="R326" s="181">
        <f>Q326*H326</f>
        <v>0.0047999999999999996</v>
      </c>
      <c r="S326" s="181">
        <v>0</v>
      </c>
      <c r="T326" s="18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3" t="s">
        <v>260</v>
      </c>
      <c r="AT326" s="183" t="s">
        <v>257</v>
      </c>
      <c r="AU326" s="183" t="s">
        <v>86</v>
      </c>
      <c r="AY326" s="18" t="s">
        <v>153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8" t="s">
        <v>8</v>
      </c>
      <c r="BK326" s="184">
        <f>ROUND(I326*H326,0)</f>
        <v>0</v>
      </c>
      <c r="BL326" s="18" t="s">
        <v>201</v>
      </c>
      <c r="BM326" s="183" t="s">
        <v>600</v>
      </c>
    </row>
    <row r="327" s="2" customFormat="1" ht="16.5" customHeight="1">
      <c r="A327" s="37"/>
      <c r="B327" s="171"/>
      <c r="C327" s="172" t="s">
        <v>585</v>
      </c>
      <c r="D327" s="172" t="s">
        <v>156</v>
      </c>
      <c r="E327" s="173" t="s">
        <v>602</v>
      </c>
      <c r="F327" s="174" t="s">
        <v>603</v>
      </c>
      <c r="G327" s="175" t="s">
        <v>237</v>
      </c>
      <c r="H327" s="176">
        <v>2</v>
      </c>
      <c r="I327" s="177"/>
      <c r="J327" s="178">
        <f>ROUND(I327*H327,0)</f>
        <v>0</v>
      </c>
      <c r="K327" s="174" t="s">
        <v>160</v>
      </c>
      <c r="L327" s="38"/>
      <c r="M327" s="179" t="s">
        <v>1</v>
      </c>
      <c r="N327" s="180" t="s">
        <v>42</v>
      </c>
      <c r="O327" s="76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3" t="s">
        <v>201</v>
      </c>
      <c r="AT327" s="183" t="s">
        <v>156</v>
      </c>
      <c r="AU327" s="183" t="s">
        <v>86</v>
      </c>
      <c r="AY327" s="18" t="s">
        <v>153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8" t="s">
        <v>8</v>
      </c>
      <c r="BK327" s="184">
        <f>ROUND(I327*H327,0)</f>
        <v>0</v>
      </c>
      <c r="BL327" s="18" t="s">
        <v>201</v>
      </c>
      <c r="BM327" s="183" t="s">
        <v>604</v>
      </c>
    </row>
    <row r="328" s="2" customFormat="1" ht="16.5" customHeight="1">
      <c r="A328" s="37"/>
      <c r="B328" s="171"/>
      <c r="C328" s="202" t="s">
        <v>589</v>
      </c>
      <c r="D328" s="202" t="s">
        <v>257</v>
      </c>
      <c r="E328" s="203" t="s">
        <v>605</v>
      </c>
      <c r="F328" s="204" t="s">
        <v>606</v>
      </c>
      <c r="G328" s="205" t="s">
        <v>237</v>
      </c>
      <c r="H328" s="206">
        <v>2</v>
      </c>
      <c r="I328" s="207"/>
      <c r="J328" s="208">
        <f>ROUND(I328*H328,0)</f>
        <v>0</v>
      </c>
      <c r="K328" s="204" t="s">
        <v>160</v>
      </c>
      <c r="L328" s="209"/>
      <c r="M328" s="210" t="s">
        <v>1</v>
      </c>
      <c r="N328" s="211" t="s">
        <v>42</v>
      </c>
      <c r="O328" s="76"/>
      <c r="P328" s="181">
        <f>O328*H328</f>
        <v>0</v>
      </c>
      <c r="Q328" s="181">
        <v>0.00014999999999999999</v>
      </c>
      <c r="R328" s="181">
        <f>Q328*H328</f>
        <v>0.00029999999999999997</v>
      </c>
      <c r="S328" s="181">
        <v>0</v>
      </c>
      <c r="T328" s="18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3" t="s">
        <v>260</v>
      </c>
      <c r="AT328" s="183" t="s">
        <v>257</v>
      </c>
      <c r="AU328" s="183" t="s">
        <v>86</v>
      </c>
      <c r="AY328" s="18" t="s">
        <v>153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8" t="s">
        <v>8</v>
      </c>
      <c r="BK328" s="184">
        <f>ROUND(I328*H328,0)</f>
        <v>0</v>
      </c>
      <c r="BL328" s="18" t="s">
        <v>201</v>
      </c>
      <c r="BM328" s="183" t="s">
        <v>607</v>
      </c>
    </row>
    <row r="329" s="2" customFormat="1" ht="21.75" customHeight="1">
      <c r="A329" s="37"/>
      <c r="B329" s="171"/>
      <c r="C329" s="172" t="s">
        <v>593</v>
      </c>
      <c r="D329" s="172" t="s">
        <v>156</v>
      </c>
      <c r="E329" s="173" t="s">
        <v>609</v>
      </c>
      <c r="F329" s="174" t="s">
        <v>610</v>
      </c>
      <c r="G329" s="175" t="s">
        <v>237</v>
      </c>
      <c r="H329" s="176">
        <v>2</v>
      </c>
      <c r="I329" s="177"/>
      <c r="J329" s="178">
        <f>ROUND(I329*H329,0)</f>
        <v>0</v>
      </c>
      <c r="K329" s="174" t="s">
        <v>160</v>
      </c>
      <c r="L329" s="38"/>
      <c r="M329" s="179" t="s">
        <v>1</v>
      </c>
      <c r="N329" s="180" t="s">
        <v>42</v>
      </c>
      <c r="O329" s="76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3" t="s">
        <v>201</v>
      </c>
      <c r="AT329" s="183" t="s">
        <v>156</v>
      </c>
      <c r="AU329" s="183" t="s">
        <v>86</v>
      </c>
      <c r="AY329" s="18" t="s">
        <v>153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8" t="s">
        <v>8</v>
      </c>
      <c r="BK329" s="184">
        <f>ROUND(I329*H329,0)</f>
        <v>0</v>
      </c>
      <c r="BL329" s="18" t="s">
        <v>201</v>
      </c>
      <c r="BM329" s="183" t="s">
        <v>611</v>
      </c>
    </row>
    <row r="330" s="2" customFormat="1" ht="24.15" customHeight="1">
      <c r="A330" s="37"/>
      <c r="B330" s="171"/>
      <c r="C330" s="202" t="s">
        <v>597</v>
      </c>
      <c r="D330" s="202" t="s">
        <v>257</v>
      </c>
      <c r="E330" s="203" t="s">
        <v>612</v>
      </c>
      <c r="F330" s="204" t="s">
        <v>613</v>
      </c>
      <c r="G330" s="205" t="s">
        <v>237</v>
      </c>
      <c r="H330" s="206">
        <v>2</v>
      </c>
      <c r="I330" s="207"/>
      <c r="J330" s="208">
        <f>ROUND(I330*H330,0)</f>
        <v>0</v>
      </c>
      <c r="K330" s="204" t="s">
        <v>160</v>
      </c>
      <c r="L330" s="209"/>
      <c r="M330" s="210" t="s">
        <v>1</v>
      </c>
      <c r="N330" s="211" t="s">
        <v>42</v>
      </c>
      <c r="O330" s="76"/>
      <c r="P330" s="181">
        <f>O330*H330</f>
        <v>0</v>
      </c>
      <c r="Q330" s="181">
        <v>0.0022000000000000001</v>
      </c>
      <c r="R330" s="181">
        <f>Q330*H330</f>
        <v>0.0044000000000000003</v>
      </c>
      <c r="S330" s="181">
        <v>0</v>
      </c>
      <c r="T330" s="18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3" t="s">
        <v>260</v>
      </c>
      <c r="AT330" s="183" t="s">
        <v>257</v>
      </c>
      <c r="AU330" s="183" t="s">
        <v>86</v>
      </c>
      <c r="AY330" s="18" t="s">
        <v>153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8" t="s">
        <v>8</v>
      </c>
      <c r="BK330" s="184">
        <f>ROUND(I330*H330,0)</f>
        <v>0</v>
      </c>
      <c r="BL330" s="18" t="s">
        <v>201</v>
      </c>
      <c r="BM330" s="183" t="s">
        <v>614</v>
      </c>
    </row>
    <row r="331" s="2" customFormat="1" ht="24.15" customHeight="1">
      <c r="A331" s="37"/>
      <c r="B331" s="171"/>
      <c r="C331" s="172" t="s">
        <v>601</v>
      </c>
      <c r="D331" s="172" t="s">
        <v>156</v>
      </c>
      <c r="E331" s="173" t="s">
        <v>616</v>
      </c>
      <c r="F331" s="174" t="s">
        <v>617</v>
      </c>
      <c r="G331" s="175" t="s">
        <v>237</v>
      </c>
      <c r="H331" s="176">
        <v>2</v>
      </c>
      <c r="I331" s="177"/>
      <c r="J331" s="178">
        <f>ROUND(I331*H331,0)</f>
        <v>0</v>
      </c>
      <c r="K331" s="174" t="s">
        <v>160</v>
      </c>
      <c r="L331" s="38"/>
      <c r="M331" s="179" t="s">
        <v>1</v>
      </c>
      <c r="N331" s="180" t="s">
        <v>42</v>
      </c>
      <c r="O331" s="76"/>
      <c r="P331" s="181">
        <f>O331*H331</f>
        <v>0</v>
      </c>
      <c r="Q331" s="181">
        <v>0.00047281249999999998</v>
      </c>
      <c r="R331" s="181">
        <f>Q331*H331</f>
        <v>0.00094562499999999996</v>
      </c>
      <c r="S331" s="181">
        <v>0</v>
      </c>
      <c r="T331" s="18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3" t="s">
        <v>201</v>
      </c>
      <c r="AT331" s="183" t="s">
        <v>156</v>
      </c>
      <c r="AU331" s="183" t="s">
        <v>86</v>
      </c>
      <c r="AY331" s="18" t="s">
        <v>153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8" t="s">
        <v>8</v>
      </c>
      <c r="BK331" s="184">
        <f>ROUND(I331*H331,0)</f>
        <v>0</v>
      </c>
      <c r="BL331" s="18" t="s">
        <v>201</v>
      </c>
      <c r="BM331" s="183" t="s">
        <v>618</v>
      </c>
    </row>
    <row r="332" s="13" customFormat="1">
      <c r="A332" s="13"/>
      <c r="B332" s="185"/>
      <c r="C332" s="13"/>
      <c r="D332" s="186" t="s">
        <v>163</v>
      </c>
      <c r="E332" s="187" t="s">
        <v>1</v>
      </c>
      <c r="F332" s="188" t="s">
        <v>1004</v>
      </c>
      <c r="G332" s="13"/>
      <c r="H332" s="189">
        <v>1</v>
      </c>
      <c r="I332" s="190"/>
      <c r="J332" s="13"/>
      <c r="K332" s="13"/>
      <c r="L332" s="185"/>
      <c r="M332" s="191"/>
      <c r="N332" s="192"/>
      <c r="O332" s="192"/>
      <c r="P332" s="192"/>
      <c r="Q332" s="192"/>
      <c r="R332" s="192"/>
      <c r="S332" s="192"/>
      <c r="T332" s="19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7" t="s">
        <v>163</v>
      </c>
      <c r="AU332" s="187" t="s">
        <v>86</v>
      </c>
      <c r="AV332" s="13" t="s">
        <v>86</v>
      </c>
      <c r="AW332" s="13" t="s">
        <v>33</v>
      </c>
      <c r="AX332" s="13" t="s">
        <v>77</v>
      </c>
      <c r="AY332" s="187" t="s">
        <v>153</v>
      </c>
    </row>
    <row r="333" s="13" customFormat="1">
      <c r="A333" s="13"/>
      <c r="B333" s="185"/>
      <c r="C333" s="13"/>
      <c r="D333" s="186" t="s">
        <v>163</v>
      </c>
      <c r="E333" s="187" t="s">
        <v>1</v>
      </c>
      <c r="F333" s="188" t="s">
        <v>1005</v>
      </c>
      <c r="G333" s="13"/>
      <c r="H333" s="189">
        <v>1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163</v>
      </c>
      <c r="AU333" s="187" t="s">
        <v>86</v>
      </c>
      <c r="AV333" s="13" t="s">
        <v>86</v>
      </c>
      <c r="AW333" s="13" t="s">
        <v>33</v>
      </c>
      <c r="AX333" s="13" t="s">
        <v>77</v>
      </c>
      <c r="AY333" s="187" t="s">
        <v>153</v>
      </c>
    </row>
    <row r="334" s="14" customFormat="1">
      <c r="A334" s="14"/>
      <c r="B334" s="194"/>
      <c r="C334" s="14"/>
      <c r="D334" s="186" t="s">
        <v>163</v>
      </c>
      <c r="E334" s="195" t="s">
        <v>1</v>
      </c>
      <c r="F334" s="196" t="s">
        <v>189</v>
      </c>
      <c r="G334" s="14"/>
      <c r="H334" s="197">
        <v>2</v>
      </c>
      <c r="I334" s="198"/>
      <c r="J334" s="14"/>
      <c r="K334" s="14"/>
      <c r="L334" s="194"/>
      <c r="M334" s="199"/>
      <c r="N334" s="200"/>
      <c r="O334" s="200"/>
      <c r="P334" s="200"/>
      <c r="Q334" s="200"/>
      <c r="R334" s="200"/>
      <c r="S334" s="200"/>
      <c r="T334" s="20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5" t="s">
        <v>163</v>
      </c>
      <c r="AU334" s="195" t="s">
        <v>86</v>
      </c>
      <c r="AV334" s="14" t="s">
        <v>154</v>
      </c>
      <c r="AW334" s="14" t="s">
        <v>33</v>
      </c>
      <c r="AX334" s="14" t="s">
        <v>8</v>
      </c>
      <c r="AY334" s="195" t="s">
        <v>153</v>
      </c>
    </row>
    <row r="335" s="2" customFormat="1" ht="37.8" customHeight="1">
      <c r="A335" s="37"/>
      <c r="B335" s="171"/>
      <c r="C335" s="202" t="s">
        <v>365</v>
      </c>
      <c r="D335" s="202" t="s">
        <v>257</v>
      </c>
      <c r="E335" s="203" t="s">
        <v>619</v>
      </c>
      <c r="F335" s="204" t="s">
        <v>620</v>
      </c>
      <c r="G335" s="205" t="s">
        <v>237</v>
      </c>
      <c r="H335" s="206">
        <v>2</v>
      </c>
      <c r="I335" s="207"/>
      <c r="J335" s="208">
        <f>ROUND(I335*H335,0)</f>
        <v>0</v>
      </c>
      <c r="K335" s="204" t="s">
        <v>160</v>
      </c>
      <c r="L335" s="209"/>
      <c r="M335" s="210" t="s">
        <v>1</v>
      </c>
      <c r="N335" s="211" t="s">
        <v>42</v>
      </c>
      <c r="O335" s="76"/>
      <c r="P335" s="181">
        <f>O335*H335</f>
        <v>0</v>
      </c>
      <c r="Q335" s="181">
        <v>0.016</v>
      </c>
      <c r="R335" s="181">
        <f>Q335*H335</f>
        <v>0.032000000000000001</v>
      </c>
      <c r="S335" s="181">
        <v>0</v>
      </c>
      <c r="T335" s="18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3" t="s">
        <v>260</v>
      </c>
      <c r="AT335" s="183" t="s">
        <v>257</v>
      </c>
      <c r="AU335" s="183" t="s">
        <v>86</v>
      </c>
      <c r="AY335" s="18" t="s">
        <v>153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8" t="s">
        <v>8</v>
      </c>
      <c r="BK335" s="184">
        <f>ROUND(I335*H335,0)</f>
        <v>0</v>
      </c>
      <c r="BL335" s="18" t="s">
        <v>201</v>
      </c>
      <c r="BM335" s="183" t="s">
        <v>621</v>
      </c>
    </row>
    <row r="336" s="2" customFormat="1" ht="24.15" customHeight="1">
      <c r="A336" s="37"/>
      <c r="B336" s="171"/>
      <c r="C336" s="172" t="s">
        <v>608</v>
      </c>
      <c r="D336" s="172" t="s">
        <v>156</v>
      </c>
      <c r="E336" s="173" t="s">
        <v>623</v>
      </c>
      <c r="F336" s="174" t="s">
        <v>624</v>
      </c>
      <c r="G336" s="175" t="s">
        <v>237</v>
      </c>
      <c r="H336" s="176">
        <v>2</v>
      </c>
      <c r="I336" s="177"/>
      <c r="J336" s="178">
        <f>ROUND(I336*H336,0)</f>
        <v>0</v>
      </c>
      <c r="K336" s="174" t="s">
        <v>160</v>
      </c>
      <c r="L336" s="38"/>
      <c r="M336" s="179" t="s">
        <v>1</v>
      </c>
      <c r="N336" s="180" t="s">
        <v>42</v>
      </c>
      <c r="O336" s="76"/>
      <c r="P336" s="181">
        <f>O336*H336</f>
        <v>0</v>
      </c>
      <c r="Q336" s="181">
        <v>0</v>
      </c>
      <c r="R336" s="181">
        <f>Q336*H336</f>
        <v>0</v>
      </c>
      <c r="S336" s="181">
        <v>0.024</v>
      </c>
      <c r="T336" s="182">
        <f>S336*H336</f>
        <v>0.048000000000000001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3" t="s">
        <v>201</v>
      </c>
      <c r="AT336" s="183" t="s">
        <v>156</v>
      </c>
      <c r="AU336" s="183" t="s">
        <v>86</v>
      </c>
      <c r="AY336" s="18" t="s">
        <v>153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8</v>
      </c>
      <c r="BK336" s="184">
        <f>ROUND(I336*H336,0)</f>
        <v>0</v>
      </c>
      <c r="BL336" s="18" t="s">
        <v>201</v>
      </c>
      <c r="BM336" s="183" t="s">
        <v>625</v>
      </c>
    </row>
    <row r="337" s="2" customFormat="1" ht="16.5" customHeight="1">
      <c r="A337" s="37"/>
      <c r="B337" s="171"/>
      <c r="C337" s="172" t="s">
        <v>368</v>
      </c>
      <c r="D337" s="172" t="s">
        <v>156</v>
      </c>
      <c r="E337" s="173" t="s">
        <v>914</v>
      </c>
      <c r="F337" s="174" t="s">
        <v>915</v>
      </c>
      <c r="G337" s="175" t="s">
        <v>237</v>
      </c>
      <c r="H337" s="176">
        <v>2</v>
      </c>
      <c r="I337" s="177"/>
      <c r="J337" s="178">
        <f>ROUND(I337*H337,0)</f>
        <v>0</v>
      </c>
      <c r="K337" s="174" t="s">
        <v>1</v>
      </c>
      <c r="L337" s="38"/>
      <c r="M337" s="179" t="s">
        <v>1</v>
      </c>
      <c r="N337" s="180" t="s">
        <v>42</v>
      </c>
      <c r="O337" s="76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3" t="s">
        <v>201</v>
      </c>
      <c r="AT337" s="183" t="s">
        <v>156</v>
      </c>
      <c r="AU337" s="183" t="s">
        <v>86</v>
      </c>
      <c r="AY337" s="18" t="s">
        <v>153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8" t="s">
        <v>8</v>
      </c>
      <c r="BK337" s="184">
        <f>ROUND(I337*H337,0)</f>
        <v>0</v>
      </c>
      <c r="BL337" s="18" t="s">
        <v>201</v>
      </c>
      <c r="BM337" s="183" t="s">
        <v>916</v>
      </c>
    </row>
    <row r="338" s="13" customFormat="1">
      <c r="A338" s="13"/>
      <c r="B338" s="185"/>
      <c r="C338" s="13"/>
      <c r="D338" s="186" t="s">
        <v>163</v>
      </c>
      <c r="E338" s="187" t="s">
        <v>1</v>
      </c>
      <c r="F338" s="188" t="s">
        <v>1008</v>
      </c>
      <c r="G338" s="13"/>
      <c r="H338" s="189">
        <v>2</v>
      </c>
      <c r="I338" s="190"/>
      <c r="J338" s="13"/>
      <c r="K338" s="13"/>
      <c r="L338" s="185"/>
      <c r="M338" s="191"/>
      <c r="N338" s="192"/>
      <c r="O338" s="192"/>
      <c r="P338" s="192"/>
      <c r="Q338" s="192"/>
      <c r="R338" s="192"/>
      <c r="S338" s="192"/>
      <c r="T338" s="19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163</v>
      </c>
      <c r="AU338" s="187" t="s">
        <v>86</v>
      </c>
      <c r="AV338" s="13" t="s">
        <v>86</v>
      </c>
      <c r="AW338" s="13" t="s">
        <v>33</v>
      </c>
      <c r="AX338" s="13" t="s">
        <v>8</v>
      </c>
      <c r="AY338" s="187" t="s">
        <v>153</v>
      </c>
    </row>
    <row r="339" s="2" customFormat="1" ht="16.5" customHeight="1">
      <c r="A339" s="37"/>
      <c r="B339" s="171"/>
      <c r="C339" s="202" t="s">
        <v>615</v>
      </c>
      <c r="D339" s="202" t="s">
        <v>257</v>
      </c>
      <c r="E339" s="203" t="s">
        <v>918</v>
      </c>
      <c r="F339" s="204" t="s">
        <v>919</v>
      </c>
      <c r="G339" s="205" t="s">
        <v>237</v>
      </c>
      <c r="H339" s="206">
        <v>1</v>
      </c>
      <c r="I339" s="207"/>
      <c r="J339" s="208">
        <f>ROUND(I339*H339,0)</f>
        <v>0</v>
      </c>
      <c r="K339" s="204" t="s">
        <v>1</v>
      </c>
      <c r="L339" s="209"/>
      <c r="M339" s="210" t="s">
        <v>1</v>
      </c>
      <c r="N339" s="211" t="s">
        <v>42</v>
      </c>
      <c r="O339" s="76"/>
      <c r="P339" s="181">
        <f>O339*H339</f>
        <v>0</v>
      </c>
      <c r="Q339" s="181">
        <v>0.057000000000000002</v>
      </c>
      <c r="R339" s="181">
        <f>Q339*H339</f>
        <v>0.057000000000000002</v>
      </c>
      <c r="S339" s="181">
        <v>0</v>
      </c>
      <c r="T339" s="182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3" t="s">
        <v>260</v>
      </c>
      <c r="AT339" s="183" t="s">
        <v>257</v>
      </c>
      <c r="AU339" s="183" t="s">
        <v>86</v>
      </c>
      <c r="AY339" s="18" t="s">
        <v>153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8" t="s">
        <v>8</v>
      </c>
      <c r="BK339" s="184">
        <f>ROUND(I339*H339,0)</f>
        <v>0</v>
      </c>
      <c r="BL339" s="18" t="s">
        <v>201</v>
      </c>
      <c r="BM339" s="183" t="s">
        <v>920</v>
      </c>
    </row>
    <row r="340" s="13" customFormat="1">
      <c r="A340" s="13"/>
      <c r="B340" s="185"/>
      <c r="C340" s="13"/>
      <c r="D340" s="186" t="s">
        <v>163</v>
      </c>
      <c r="E340" s="187" t="s">
        <v>1</v>
      </c>
      <c r="F340" s="188" t="s">
        <v>1009</v>
      </c>
      <c r="G340" s="13"/>
      <c r="H340" s="189">
        <v>1</v>
      </c>
      <c r="I340" s="190"/>
      <c r="J340" s="13"/>
      <c r="K340" s="13"/>
      <c r="L340" s="185"/>
      <c r="M340" s="191"/>
      <c r="N340" s="192"/>
      <c r="O340" s="192"/>
      <c r="P340" s="192"/>
      <c r="Q340" s="192"/>
      <c r="R340" s="192"/>
      <c r="S340" s="192"/>
      <c r="T340" s="19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7" t="s">
        <v>163</v>
      </c>
      <c r="AU340" s="187" t="s">
        <v>86</v>
      </c>
      <c r="AV340" s="13" t="s">
        <v>86</v>
      </c>
      <c r="AW340" s="13" t="s">
        <v>33</v>
      </c>
      <c r="AX340" s="13" t="s">
        <v>8</v>
      </c>
      <c r="AY340" s="187" t="s">
        <v>153</v>
      </c>
    </row>
    <row r="341" s="2" customFormat="1" ht="16.5" customHeight="1">
      <c r="A341" s="37"/>
      <c r="B341" s="171"/>
      <c r="C341" s="202" t="s">
        <v>482</v>
      </c>
      <c r="D341" s="202" t="s">
        <v>257</v>
      </c>
      <c r="E341" s="203" t="s">
        <v>922</v>
      </c>
      <c r="F341" s="204" t="s">
        <v>923</v>
      </c>
      <c r="G341" s="205" t="s">
        <v>237</v>
      </c>
      <c r="H341" s="206">
        <v>1</v>
      </c>
      <c r="I341" s="207"/>
      <c r="J341" s="208">
        <f>ROUND(I341*H341,0)</f>
        <v>0</v>
      </c>
      <c r="K341" s="204" t="s">
        <v>1</v>
      </c>
      <c r="L341" s="209"/>
      <c r="M341" s="210" t="s">
        <v>1</v>
      </c>
      <c r="N341" s="211" t="s">
        <v>42</v>
      </c>
      <c r="O341" s="76"/>
      <c r="P341" s="181">
        <f>O341*H341</f>
        <v>0</v>
      </c>
      <c r="Q341" s="181">
        <v>0.057000000000000002</v>
      </c>
      <c r="R341" s="181">
        <f>Q341*H341</f>
        <v>0.057000000000000002</v>
      </c>
      <c r="S341" s="181">
        <v>0</v>
      </c>
      <c r="T341" s="18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3" t="s">
        <v>260</v>
      </c>
      <c r="AT341" s="183" t="s">
        <v>257</v>
      </c>
      <c r="AU341" s="183" t="s">
        <v>86</v>
      </c>
      <c r="AY341" s="18" t="s">
        <v>153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8" t="s">
        <v>8</v>
      </c>
      <c r="BK341" s="184">
        <f>ROUND(I341*H341,0)</f>
        <v>0</v>
      </c>
      <c r="BL341" s="18" t="s">
        <v>201</v>
      </c>
      <c r="BM341" s="183" t="s">
        <v>924</v>
      </c>
    </row>
    <row r="342" s="13" customFormat="1">
      <c r="A342" s="13"/>
      <c r="B342" s="185"/>
      <c r="C342" s="13"/>
      <c r="D342" s="186" t="s">
        <v>163</v>
      </c>
      <c r="E342" s="187" t="s">
        <v>1</v>
      </c>
      <c r="F342" s="188" t="s">
        <v>1010</v>
      </c>
      <c r="G342" s="13"/>
      <c r="H342" s="189">
        <v>1</v>
      </c>
      <c r="I342" s="190"/>
      <c r="J342" s="13"/>
      <c r="K342" s="13"/>
      <c r="L342" s="185"/>
      <c r="M342" s="191"/>
      <c r="N342" s="192"/>
      <c r="O342" s="192"/>
      <c r="P342" s="192"/>
      <c r="Q342" s="192"/>
      <c r="R342" s="192"/>
      <c r="S342" s="192"/>
      <c r="T342" s="19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7" t="s">
        <v>163</v>
      </c>
      <c r="AU342" s="187" t="s">
        <v>86</v>
      </c>
      <c r="AV342" s="13" t="s">
        <v>86</v>
      </c>
      <c r="AW342" s="13" t="s">
        <v>33</v>
      </c>
      <c r="AX342" s="13" t="s">
        <v>8</v>
      </c>
      <c r="AY342" s="187" t="s">
        <v>153</v>
      </c>
    </row>
    <row r="343" s="2" customFormat="1" ht="16.5" customHeight="1">
      <c r="A343" s="37"/>
      <c r="B343" s="171"/>
      <c r="C343" s="172" t="s">
        <v>622</v>
      </c>
      <c r="D343" s="172" t="s">
        <v>156</v>
      </c>
      <c r="E343" s="173" t="s">
        <v>626</v>
      </c>
      <c r="F343" s="174" t="s">
        <v>627</v>
      </c>
      <c r="G343" s="175" t="s">
        <v>237</v>
      </c>
      <c r="H343" s="176">
        <v>4</v>
      </c>
      <c r="I343" s="177"/>
      <c r="J343" s="178">
        <f>ROUND(I343*H343,0)</f>
        <v>0</v>
      </c>
      <c r="K343" s="174" t="s">
        <v>1</v>
      </c>
      <c r="L343" s="38"/>
      <c r="M343" s="179" t="s">
        <v>1</v>
      </c>
      <c r="N343" s="180" t="s">
        <v>42</v>
      </c>
      <c r="O343" s="76"/>
      <c r="P343" s="181">
        <f>O343*H343</f>
        <v>0</v>
      </c>
      <c r="Q343" s="181">
        <v>0</v>
      </c>
      <c r="R343" s="181">
        <f>Q343*H343</f>
        <v>0</v>
      </c>
      <c r="S343" s="181">
        <v>0</v>
      </c>
      <c r="T343" s="18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3" t="s">
        <v>201</v>
      </c>
      <c r="AT343" s="183" t="s">
        <v>156</v>
      </c>
      <c r="AU343" s="183" t="s">
        <v>86</v>
      </c>
      <c r="AY343" s="18" t="s">
        <v>153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8</v>
      </c>
      <c r="BK343" s="184">
        <f>ROUND(I343*H343,0)</f>
        <v>0</v>
      </c>
      <c r="BL343" s="18" t="s">
        <v>201</v>
      </c>
      <c r="BM343" s="183" t="s">
        <v>628</v>
      </c>
    </row>
    <row r="344" s="13" customFormat="1">
      <c r="A344" s="13"/>
      <c r="B344" s="185"/>
      <c r="C344" s="13"/>
      <c r="D344" s="186" t="s">
        <v>163</v>
      </c>
      <c r="E344" s="187" t="s">
        <v>1</v>
      </c>
      <c r="F344" s="188" t="s">
        <v>1011</v>
      </c>
      <c r="G344" s="13"/>
      <c r="H344" s="189">
        <v>4</v>
      </c>
      <c r="I344" s="190"/>
      <c r="J344" s="13"/>
      <c r="K344" s="13"/>
      <c r="L344" s="185"/>
      <c r="M344" s="191"/>
      <c r="N344" s="192"/>
      <c r="O344" s="192"/>
      <c r="P344" s="192"/>
      <c r="Q344" s="192"/>
      <c r="R344" s="192"/>
      <c r="S344" s="192"/>
      <c r="T344" s="19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7" t="s">
        <v>163</v>
      </c>
      <c r="AU344" s="187" t="s">
        <v>86</v>
      </c>
      <c r="AV344" s="13" t="s">
        <v>86</v>
      </c>
      <c r="AW344" s="13" t="s">
        <v>33</v>
      </c>
      <c r="AX344" s="13" t="s">
        <v>8</v>
      </c>
      <c r="AY344" s="187" t="s">
        <v>153</v>
      </c>
    </row>
    <row r="345" s="2" customFormat="1" ht="16.5" customHeight="1">
      <c r="A345" s="37"/>
      <c r="B345" s="171"/>
      <c r="C345" s="202" t="s">
        <v>486</v>
      </c>
      <c r="D345" s="202" t="s">
        <v>257</v>
      </c>
      <c r="E345" s="203" t="s">
        <v>632</v>
      </c>
      <c r="F345" s="204" t="s">
        <v>633</v>
      </c>
      <c r="G345" s="205" t="s">
        <v>237</v>
      </c>
      <c r="H345" s="206">
        <v>2</v>
      </c>
      <c r="I345" s="207"/>
      <c r="J345" s="208">
        <f>ROUND(I345*H345,0)</f>
        <v>0</v>
      </c>
      <c r="K345" s="204" t="s">
        <v>1</v>
      </c>
      <c r="L345" s="209"/>
      <c r="M345" s="210" t="s">
        <v>1</v>
      </c>
      <c r="N345" s="211" t="s">
        <v>42</v>
      </c>
      <c r="O345" s="76"/>
      <c r="P345" s="181">
        <f>O345*H345</f>
        <v>0</v>
      </c>
      <c r="Q345" s="181">
        <v>0.057000000000000002</v>
      </c>
      <c r="R345" s="181">
        <f>Q345*H345</f>
        <v>0.114</v>
      </c>
      <c r="S345" s="181">
        <v>0</v>
      </c>
      <c r="T345" s="182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3" t="s">
        <v>260</v>
      </c>
      <c r="AT345" s="183" t="s">
        <v>257</v>
      </c>
      <c r="AU345" s="183" t="s">
        <v>86</v>
      </c>
      <c r="AY345" s="18" t="s">
        <v>153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18" t="s">
        <v>8</v>
      </c>
      <c r="BK345" s="184">
        <f>ROUND(I345*H345,0)</f>
        <v>0</v>
      </c>
      <c r="BL345" s="18" t="s">
        <v>201</v>
      </c>
      <c r="BM345" s="183" t="s">
        <v>634</v>
      </c>
    </row>
    <row r="346" s="13" customFormat="1">
      <c r="A346" s="13"/>
      <c r="B346" s="185"/>
      <c r="C346" s="13"/>
      <c r="D346" s="186" t="s">
        <v>163</v>
      </c>
      <c r="E346" s="187" t="s">
        <v>1</v>
      </c>
      <c r="F346" s="188" t="s">
        <v>1012</v>
      </c>
      <c r="G346" s="13"/>
      <c r="H346" s="189">
        <v>2</v>
      </c>
      <c r="I346" s="190"/>
      <c r="J346" s="13"/>
      <c r="K346" s="13"/>
      <c r="L346" s="185"/>
      <c r="M346" s="191"/>
      <c r="N346" s="192"/>
      <c r="O346" s="192"/>
      <c r="P346" s="192"/>
      <c r="Q346" s="192"/>
      <c r="R346" s="192"/>
      <c r="S346" s="192"/>
      <c r="T346" s="19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7" t="s">
        <v>163</v>
      </c>
      <c r="AU346" s="187" t="s">
        <v>86</v>
      </c>
      <c r="AV346" s="13" t="s">
        <v>86</v>
      </c>
      <c r="AW346" s="13" t="s">
        <v>33</v>
      </c>
      <c r="AX346" s="13" t="s">
        <v>8</v>
      </c>
      <c r="AY346" s="187" t="s">
        <v>153</v>
      </c>
    </row>
    <row r="347" s="2" customFormat="1" ht="16.5" customHeight="1">
      <c r="A347" s="37"/>
      <c r="B347" s="171"/>
      <c r="C347" s="202" t="s">
        <v>631</v>
      </c>
      <c r="D347" s="202" t="s">
        <v>257</v>
      </c>
      <c r="E347" s="203" t="s">
        <v>637</v>
      </c>
      <c r="F347" s="204" t="s">
        <v>638</v>
      </c>
      <c r="G347" s="205" t="s">
        <v>237</v>
      </c>
      <c r="H347" s="206">
        <v>2</v>
      </c>
      <c r="I347" s="207"/>
      <c r="J347" s="208">
        <f>ROUND(I347*H347,0)</f>
        <v>0</v>
      </c>
      <c r="K347" s="204" t="s">
        <v>1</v>
      </c>
      <c r="L347" s="209"/>
      <c r="M347" s="210" t="s">
        <v>1</v>
      </c>
      <c r="N347" s="211" t="s">
        <v>42</v>
      </c>
      <c r="O347" s="76"/>
      <c r="P347" s="181">
        <f>O347*H347</f>
        <v>0</v>
      </c>
      <c r="Q347" s="181">
        <v>0.057000000000000002</v>
      </c>
      <c r="R347" s="181">
        <f>Q347*H347</f>
        <v>0.114</v>
      </c>
      <c r="S347" s="181">
        <v>0</v>
      </c>
      <c r="T347" s="182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3" t="s">
        <v>260</v>
      </c>
      <c r="AT347" s="183" t="s">
        <v>257</v>
      </c>
      <c r="AU347" s="183" t="s">
        <v>86</v>
      </c>
      <c r="AY347" s="18" t="s">
        <v>153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8" t="s">
        <v>8</v>
      </c>
      <c r="BK347" s="184">
        <f>ROUND(I347*H347,0)</f>
        <v>0</v>
      </c>
      <c r="BL347" s="18" t="s">
        <v>201</v>
      </c>
      <c r="BM347" s="183" t="s">
        <v>639</v>
      </c>
    </row>
    <row r="348" s="13" customFormat="1">
      <c r="A348" s="13"/>
      <c r="B348" s="185"/>
      <c r="C348" s="13"/>
      <c r="D348" s="186" t="s">
        <v>163</v>
      </c>
      <c r="E348" s="187" t="s">
        <v>1</v>
      </c>
      <c r="F348" s="188" t="s">
        <v>1013</v>
      </c>
      <c r="G348" s="13"/>
      <c r="H348" s="189">
        <v>2</v>
      </c>
      <c r="I348" s="190"/>
      <c r="J348" s="13"/>
      <c r="K348" s="13"/>
      <c r="L348" s="185"/>
      <c r="M348" s="191"/>
      <c r="N348" s="192"/>
      <c r="O348" s="192"/>
      <c r="P348" s="192"/>
      <c r="Q348" s="192"/>
      <c r="R348" s="192"/>
      <c r="S348" s="192"/>
      <c r="T348" s="19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163</v>
      </c>
      <c r="AU348" s="187" t="s">
        <v>86</v>
      </c>
      <c r="AV348" s="13" t="s">
        <v>86</v>
      </c>
      <c r="AW348" s="13" t="s">
        <v>33</v>
      </c>
      <c r="AX348" s="13" t="s">
        <v>8</v>
      </c>
      <c r="AY348" s="187" t="s">
        <v>153</v>
      </c>
    </row>
    <row r="349" s="2" customFormat="1" ht="24.15" customHeight="1">
      <c r="A349" s="37"/>
      <c r="B349" s="171"/>
      <c r="C349" s="172" t="s">
        <v>490</v>
      </c>
      <c r="D349" s="172" t="s">
        <v>156</v>
      </c>
      <c r="E349" s="173" t="s">
        <v>643</v>
      </c>
      <c r="F349" s="174" t="s">
        <v>644</v>
      </c>
      <c r="G349" s="175" t="s">
        <v>206</v>
      </c>
      <c r="H349" s="176">
        <v>0.41599999999999998</v>
      </c>
      <c r="I349" s="177"/>
      <c r="J349" s="178">
        <f>ROUND(I349*H349,0)</f>
        <v>0</v>
      </c>
      <c r="K349" s="174" t="s">
        <v>160</v>
      </c>
      <c r="L349" s="38"/>
      <c r="M349" s="179" t="s">
        <v>1</v>
      </c>
      <c r="N349" s="180" t="s">
        <v>42</v>
      </c>
      <c r="O349" s="76"/>
      <c r="P349" s="181">
        <f>O349*H349</f>
        <v>0</v>
      </c>
      <c r="Q349" s="181">
        <v>0</v>
      </c>
      <c r="R349" s="181">
        <f>Q349*H349</f>
        <v>0</v>
      </c>
      <c r="S349" s="181">
        <v>0</v>
      </c>
      <c r="T349" s="182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3" t="s">
        <v>201</v>
      </c>
      <c r="AT349" s="183" t="s">
        <v>156</v>
      </c>
      <c r="AU349" s="183" t="s">
        <v>86</v>
      </c>
      <c r="AY349" s="18" t="s">
        <v>153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8" t="s">
        <v>8</v>
      </c>
      <c r="BK349" s="184">
        <f>ROUND(I349*H349,0)</f>
        <v>0</v>
      </c>
      <c r="BL349" s="18" t="s">
        <v>201</v>
      </c>
      <c r="BM349" s="183" t="s">
        <v>645</v>
      </c>
    </row>
    <row r="350" s="2" customFormat="1" ht="24.15" customHeight="1">
      <c r="A350" s="37"/>
      <c r="B350" s="171"/>
      <c r="C350" s="172" t="s">
        <v>642</v>
      </c>
      <c r="D350" s="172" t="s">
        <v>156</v>
      </c>
      <c r="E350" s="173" t="s">
        <v>646</v>
      </c>
      <c r="F350" s="174" t="s">
        <v>647</v>
      </c>
      <c r="G350" s="175" t="s">
        <v>206</v>
      </c>
      <c r="H350" s="176">
        <v>0.41599999999999998</v>
      </c>
      <c r="I350" s="177"/>
      <c r="J350" s="178">
        <f>ROUND(I350*H350,0)</f>
        <v>0</v>
      </c>
      <c r="K350" s="174" t="s">
        <v>160</v>
      </c>
      <c r="L350" s="38"/>
      <c r="M350" s="179" t="s">
        <v>1</v>
      </c>
      <c r="N350" s="180" t="s">
        <v>42</v>
      </c>
      <c r="O350" s="76"/>
      <c r="P350" s="181">
        <f>O350*H350</f>
        <v>0</v>
      </c>
      <c r="Q350" s="181">
        <v>0</v>
      </c>
      <c r="R350" s="181">
        <f>Q350*H350</f>
        <v>0</v>
      </c>
      <c r="S350" s="181">
        <v>0</v>
      </c>
      <c r="T350" s="18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3" t="s">
        <v>201</v>
      </c>
      <c r="AT350" s="183" t="s">
        <v>156</v>
      </c>
      <c r="AU350" s="183" t="s">
        <v>86</v>
      </c>
      <c r="AY350" s="18" t="s">
        <v>153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8" t="s">
        <v>8</v>
      </c>
      <c r="BK350" s="184">
        <f>ROUND(I350*H350,0)</f>
        <v>0</v>
      </c>
      <c r="BL350" s="18" t="s">
        <v>201</v>
      </c>
      <c r="BM350" s="183" t="s">
        <v>648</v>
      </c>
    </row>
    <row r="351" s="12" customFormat="1" ht="22.8" customHeight="1">
      <c r="A351" s="12"/>
      <c r="B351" s="158"/>
      <c r="C351" s="12"/>
      <c r="D351" s="159" t="s">
        <v>76</v>
      </c>
      <c r="E351" s="169" t="s">
        <v>649</v>
      </c>
      <c r="F351" s="169" t="s">
        <v>650</v>
      </c>
      <c r="G351" s="12"/>
      <c r="H351" s="12"/>
      <c r="I351" s="161"/>
      <c r="J351" s="170">
        <f>BK351</f>
        <v>0</v>
      </c>
      <c r="K351" s="12"/>
      <c r="L351" s="158"/>
      <c r="M351" s="163"/>
      <c r="N351" s="164"/>
      <c r="O351" s="164"/>
      <c r="P351" s="165">
        <f>SUM(P352:P382)</f>
        <v>0</v>
      </c>
      <c r="Q351" s="164"/>
      <c r="R351" s="165">
        <f>SUM(R352:R382)</f>
        <v>0.44445698800000005</v>
      </c>
      <c r="S351" s="164"/>
      <c r="T351" s="166">
        <f>SUM(T352:T382)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59" t="s">
        <v>86</v>
      </c>
      <c r="AT351" s="167" t="s">
        <v>76</v>
      </c>
      <c r="AU351" s="167" t="s">
        <v>8</v>
      </c>
      <c r="AY351" s="159" t="s">
        <v>153</v>
      </c>
      <c r="BK351" s="168">
        <f>SUM(BK352:BK382)</f>
        <v>0</v>
      </c>
    </row>
    <row r="352" s="2" customFormat="1" ht="16.5" customHeight="1">
      <c r="A352" s="37"/>
      <c r="B352" s="171"/>
      <c r="C352" s="172" t="s">
        <v>494</v>
      </c>
      <c r="D352" s="172" t="s">
        <v>156</v>
      </c>
      <c r="E352" s="173" t="s">
        <v>652</v>
      </c>
      <c r="F352" s="174" t="s">
        <v>653</v>
      </c>
      <c r="G352" s="175" t="s">
        <v>159</v>
      </c>
      <c r="H352" s="176">
        <v>10.18</v>
      </c>
      <c r="I352" s="177"/>
      <c r="J352" s="178">
        <f>ROUND(I352*H352,0)</f>
        <v>0</v>
      </c>
      <c r="K352" s="174" t="s">
        <v>160</v>
      </c>
      <c r="L352" s="38"/>
      <c r="M352" s="179" t="s">
        <v>1</v>
      </c>
      <c r="N352" s="180" t="s">
        <v>42</v>
      </c>
      <c r="O352" s="76"/>
      <c r="P352" s="181">
        <f>O352*H352</f>
        <v>0</v>
      </c>
      <c r="Q352" s="181">
        <v>0</v>
      </c>
      <c r="R352" s="181">
        <f>Q352*H352</f>
        <v>0</v>
      </c>
      <c r="S352" s="181">
        <v>0</v>
      </c>
      <c r="T352" s="182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3" t="s">
        <v>201</v>
      </c>
      <c r="AT352" s="183" t="s">
        <v>156</v>
      </c>
      <c r="AU352" s="183" t="s">
        <v>86</v>
      </c>
      <c r="AY352" s="18" t="s">
        <v>153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8" t="s">
        <v>8</v>
      </c>
      <c r="BK352" s="184">
        <f>ROUND(I352*H352,0)</f>
        <v>0</v>
      </c>
      <c r="BL352" s="18" t="s">
        <v>201</v>
      </c>
      <c r="BM352" s="183" t="s">
        <v>654</v>
      </c>
    </row>
    <row r="353" s="13" customFormat="1">
      <c r="A353" s="13"/>
      <c r="B353" s="185"/>
      <c r="C353" s="13"/>
      <c r="D353" s="186" t="s">
        <v>163</v>
      </c>
      <c r="E353" s="187" t="s">
        <v>1</v>
      </c>
      <c r="F353" s="188" t="s">
        <v>104</v>
      </c>
      <c r="G353" s="13"/>
      <c r="H353" s="189">
        <v>10.18</v>
      </c>
      <c r="I353" s="190"/>
      <c r="J353" s="13"/>
      <c r="K353" s="13"/>
      <c r="L353" s="185"/>
      <c r="M353" s="191"/>
      <c r="N353" s="192"/>
      <c r="O353" s="192"/>
      <c r="P353" s="192"/>
      <c r="Q353" s="192"/>
      <c r="R353" s="192"/>
      <c r="S353" s="192"/>
      <c r="T353" s="19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163</v>
      </c>
      <c r="AU353" s="187" t="s">
        <v>86</v>
      </c>
      <c r="AV353" s="13" t="s">
        <v>86</v>
      </c>
      <c r="AW353" s="13" t="s">
        <v>33</v>
      </c>
      <c r="AX353" s="13" t="s">
        <v>8</v>
      </c>
      <c r="AY353" s="187" t="s">
        <v>153</v>
      </c>
    </row>
    <row r="354" s="2" customFormat="1" ht="16.5" customHeight="1">
      <c r="A354" s="37"/>
      <c r="B354" s="171"/>
      <c r="C354" s="172" t="s">
        <v>651</v>
      </c>
      <c r="D354" s="172" t="s">
        <v>156</v>
      </c>
      <c r="E354" s="173" t="s">
        <v>655</v>
      </c>
      <c r="F354" s="174" t="s">
        <v>656</v>
      </c>
      <c r="G354" s="175" t="s">
        <v>159</v>
      </c>
      <c r="H354" s="176">
        <v>10.18</v>
      </c>
      <c r="I354" s="177"/>
      <c r="J354" s="178">
        <f>ROUND(I354*H354,0)</f>
        <v>0</v>
      </c>
      <c r="K354" s="174" t="s">
        <v>160</v>
      </c>
      <c r="L354" s="38"/>
      <c r="M354" s="179" t="s">
        <v>1</v>
      </c>
      <c r="N354" s="180" t="s">
        <v>42</v>
      </c>
      <c r="O354" s="76"/>
      <c r="P354" s="181">
        <f>O354*H354</f>
        <v>0</v>
      </c>
      <c r="Q354" s="181">
        <v>0.00029999999999999997</v>
      </c>
      <c r="R354" s="181">
        <f>Q354*H354</f>
        <v>0.0030539999999999999</v>
      </c>
      <c r="S354" s="181">
        <v>0</v>
      </c>
      <c r="T354" s="18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3" t="s">
        <v>201</v>
      </c>
      <c r="AT354" s="183" t="s">
        <v>156</v>
      </c>
      <c r="AU354" s="183" t="s">
        <v>86</v>
      </c>
      <c r="AY354" s="18" t="s">
        <v>153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8" t="s">
        <v>8</v>
      </c>
      <c r="BK354" s="184">
        <f>ROUND(I354*H354,0)</f>
        <v>0</v>
      </c>
      <c r="BL354" s="18" t="s">
        <v>201</v>
      </c>
      <c r="BM354" s="183" t="s">
        <v>657</v>
      </c>
    </row>
    <row r="355" s="13" customFormat="1">
      <c r="A355" s="13"/>
      <c r="B355" s="185"/>
      <c r="C355" s="13"/>
      <c r="D355" s="186" t="s">
        <v>163</v>
      </c>
      <c r="E355" s="187" t="s">
        <v>1</v>
      </c>
      <c r="F355" s="188" t="s">
        <v>104</v>
      </c>
      <c r="G355" s="13"/>
      <c r="H355" s="189">
        <v>10.18</v>
      </c>
      <c r="I355" s="190"/>
      <c r="J355" s="13"/>
      <c r="K355" s="13"/>
      <c r="L355" s="185"/>
      <c r="M355" s="191"/>
      <c r="N355" s="192"/>
      <c r="O355" s="192"/>
      <c r="P355" s="192"/>
      <c r="Q355" s="192"/>
      <c r="R355" s="192"/>
      <c r="S355" s="192"/>
      <c r="T355" s="19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7" t="s">
        <v>163</v>
      </c>
      <c r="AU355" s="187" t="s">
        <v>86</v>
      </c>
      <c r="AV355" s="13" t="s">
        <v>86</v>
      </c>
      <c r="AW355" s="13" t="s">
        <v>33</v>
      </c>
      <c r="AX355" s="13" t="s">
        <v>8</v>
      </c>
      <c r="AY355" s="187" t="s">
        <v>153</v>
      </c>
    </row>
    <row r="356" s="2" customFormat="1" ht="24.15" customHeight="1">
      <c r="A356" s="37"/>
      <c r="B356" s="171"/>
      <c r="C356" s="172" t="s">
        <v>498</v>
      </c>
      <c r="D356" s="172" t="s">
        <v>156</v>
      </c>
      <c r="E356" s="173" t="s">
        <v>659</v>
      </c>
      <c r="F356" s="174" t="s">
        <v>660</v>
      </c>
      <c r="G356" s="175" t="s">
        <v>387</v>
      </c>
      <c r="H356" s="176">
        <v>18.388000000000002</v>
      </c>
      <c r="I356" s="177"/>
      <c r="J356" s="178">
        <f>ROUND(I356*H356,0)</f>
        <v>0</v>
      </c>
      <c r="K356" s="174" t="s">
        <v>160</v>
      </c>
      <c r="L356" s="38"/>
      <c r="M356" s="179" t="s">
        <v>1</v>
      </c>
      <c r="N356" s="180" t="s">
        <v>42</v>
      </c>
      <c r="O356" s="76"/>
      <c r="P356" s="181">
        <f>O356*H356</f>
        <v>0</v>
      </c>
      <c r="Q356" s="181">
        <v>0</v>
      </c>
      <c r="R356" s="181">
        <f>Q356*H356</f>
        <v>0</v>
      </c>
      <c r="S356" s="181">
        <v>0</v>
      </c>
      <c r="T356" s="18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3" t="s">
        <v>201</v>
      </c>
      <c r="AT356" s="183" t="s">
        <v>156</v>
      </c>
      <c r="AU356" s="183" t="s">
        <v>86</v>
      </c>
      <c r="AY356" s="18" t="s">
        <v>153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8" t="s">
        <v>8</v>
      </c>
      <c r="BK356" s="184">
        <f>ROUND(I356*H356,0)</f>
        <v>0</v>
      </c>
      <c r="BL356" s="18" t="s">
        <v>201</v>
      </c>
      <c r="BM356" s="183" t="s">
        <v>661</v>
      </c>
    </row>
    <row r="357" s="13" customFormat="1">
      <c r="A357" s="13"/>
      <c r="B357" s="185"/>
      <c r="C357" s="13"/>
      <c r="D357" s="186" t="s">
        <v>163</v>
      </c>
      <c r="E357" s="187" t="s">
        <v>1</v>
      </c>
      <c r="F357" s="188" t="s">
        <v>1014</v>
      </c>
      <c r="G357" s="13"/>
      <c r="H357" s="189">
        <v>7.4980000000000002</v>
      </c>
      <c r="I357" s="190"/>
      <c r="J357" s="13"/>
      <c r="K357" s="13"/>
      <c r="L357" s="185"/>
      <c r="M357" s="191"/>
      <c r="N357" s="192"/>
      <c r="O357" s="192"/>
      <c r="P357" s="192"/>
      <c r="Q357" s="192"/>
      <c r="R357" s="192"/>
      <c r="S357" s="192"/>
      <c r="T357" s="19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7" t="s">
        <v>163</v>
      </c>
      <c r="AU357" s="187" t="s">
        <v>86</v>
      </c>
      <c r="AV357" s="13" t="s">
        <v>86</v>
      </c>
      <c r="AW357" s="13" t="s">
        <v>33</v>
      </c>
      <c r="AX357" s="13" t="s">
        <v>77</v>
      </c>
      <c r="AY357" s="187" t="s">
        <v>153</v>
      </c>
    </row>
    <row r="358" s="13" customFormat="1">
      <c r="A358" s="13"/>
      <c r="B358" s="185"/>
      <c r="C358" s="13"/>
      <c r="D358" s="186" t="s">
        <v>163</v>
      </c>
      <c r="E358" s="187" t="s">
        <v>1</v>
      </c>
      <c r="F358" s="188" t="s">
        <v>1015</v>
      </c>
      <c r="G358" s="13"/>
      <c r="H358" s="189">
        <v>10.890000000000001</v>
      </c>
      <c r="I358" s="190"/>
      <c r="J358" s="13"/>
      <c r="K358" s="13"/>
      <c r="L358" s="185"/>
      <c r="M358" s="191"/>
      <c r="N358" s="192"/>
      <c r="O358" s="192"/>
      <c r="P358" s="192"/>
      <c r="Q358" s="192"/>
      <c r="R358" s="192"/>
      <c r="S358" s="192"/>
      <c r="T358" s="19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163</v>
      </c>
      <c r="AU358" s="187" t="s">
        <v>86</v>
      </c>
      <c r="AV358" s="13" t="s">
        <v>86</v>
      </c>
      <c r="AW358" s="13" t="s">
        <v>33</v>
      </c>
      <c r="AX358" s="13" t="s">
        <v>77</v>
      </c>
      <c r="AY358" s="187" t="s">
        <v>153</v>
      </c>
    </row>
    <row r="359" s="14" customFormat="1">
      <c r="A359" s="14"/>
      <c r="B359" s="194"/>
      <c r="C359" s="14"/>
      <c r="D359" s="186" t="s">
        <v>163</v>
      </c>
      <c r="E359" s="195" t="s">
        <v>107</v>
      </c>
      <c r="F359" s="196" t="s">
        <v>189</v>
      </c>
      <c r="G359" s="14"/>
      <c r="H359" s="197">
        <v>18.388000000000002</v>
      </c>
      <c r="I359" s="198"/>
      <c r="J359" s="14"/>
      <c r="K359" s="14"/>
      <c r="L359" s="194"/>
      <c r="M359" s="199"/>
      <c r="N359" s="200"/>
      <c r="O359" s="200"/>
      <c r="P359" s="200"/>
      <c r="Q359" s="200"/>
      <c r="R359" s="200"/>
      <c r="S359" s="200"/>
      <c r="T359" s="20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5" t="s">
        <v>163</v>
      </c>
      <c r="AU359" s="195" t="s">
        <v>86</v>
      </c>
      <c r="AV359" s="14" t="s">
        <v>154</v>
      </c>
      <c r="AW359" s="14" t="s">
        <v>33</v>
      </c>
      <c r="AX359" s="14" t="s">
        <v>8</v>
      </c>
      <c r="AY359" s="195" t="s">
        <v>153</v>
      </c>
    </row>
    <row r="360" s="2" customFormat="1" ht="24.15" customHeight="1">
      <c r="A360" s="37"/>
      <c r="B360" s="171"/>
      <c r="C360" s="202" t="s">
        <v>658</v>
      </c>
      <c r="D360" s="202" t="s">
        <v>257</v>
      </c>
      <c r="E360" s="203" t="s">
        <v>667</v>
      </c>
      <c r="F360" s="204" t="s">
        <v>668</v>
      </c>
      <c r="G360" s="205" t="s">
        <v>387</v>
      </c>
      <c r="H360" s="206">
        <v>20.227</v>
      </c>
      <c r="I360" s="207"/>
      <c r="J360" s="208">
        <f>ROUND(I360*H360,0)</f>
        <v>0</v>
      </c>
      <c r="K360" s="204" t="s">
        <v>160</v>
      </c>
      <c r="L360" s="209"/>
      <c r="M360" s="210" t="s">
        <v>1</v>
      </c>
      <c r="N360" s="211" t="s">
        <v>42</v>
      </c>
      <c r="O360" s="76"/>
      <c r="P360" s="181">
        <f>O360*H360</f>
        <v>0</v>
      </c>
      <c r="Q360" s="181">
        <v>0.00014999999999999999</v>
      </c>
      <c r="R360" s="181">
        <f>Q360*H360</f>
        <v>0.0030340499999999999</v>
      </c>
      <c r="S360" s="181">
        <v>0</v>
      </c>
      <c r="T360" s="18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3" t="s">
        <v>260</v>
      </c>
      <c r="AT360" s="183" t="s">
        <v>257</v>
      </c>
      <c r="AU360" s="183" t="s">
        <v>86</v>
      </c>
      <c r="AY360" s="18" t="s">
        <v>153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18" t="s">
        <v>8</v>
      </c>
      <c r="BK360" s="184">
        <f>ROUND(I360*H360,0)</f>
        <v>0</v>
      </c>
      <c r="BL360" s="18" t="s">
        <v>201</v>
      </c>
      <c r="BM360" s="183" t="s">
        <v>669</v>
      </c>
    </row>
    <row r="361" s="13" customFormat="1">
      <c r="A361" s="13"/>
      <c r="B361" s="185"/>
      <c r="C361" s="13"/>
      <c r="D361" s="186" t="s">
        <v>163</v>
      </c>
      <c r="E361" s="187" t="s">
        <v>1</v>
      </c>
      <c r="F361" s="188" t="s">
        <v>670</v>
      </c>
      <c r="G361" s="13"/>
      <c r="H361" s="189">
        <v>20.227</v>
      </c>
      <c r="I361" s="190"/>
      <c r="J361" s="13"/>
      <c r="K361" s="13"/>
      <c r="L361" s="185"/>
      <c r="M361" s="191"/>
      <c r="N361" s="192"/>
      <c r="O361" s="192"/>
      <c r="P361" s="192"/>
      <c r="Q361" s="192"/>
      <c r="R361" s="192"/>
      <c r="S361" s="192"/>
      <c r="T361" s="19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7" t="s">
        <v>163</v>
      </c>
      <c r="AU361" s="187" t="s">
        <v>86</v>
      </c>
      <c r="AV361" s="13" t="s">
        <v>86</v>
      </c>
      <c r="AW361" s="13" t="s">
        <v>33</v>
      </c>
      <c r="AX361" s="13" t="s">
        <v>8</v>
      </c>
      <c r="AY361" s="187" t="s">
        <v>153</v>
      </c>
    </row>
    <row r="362" s="2" customFormat="1" ht="16.5" customHeight="1">
      <c r="A362" s="37"/>
      <c r="B362" s="171"/>
      <c r="C362" s="172" t="s">
        <v>515</v>
      </c>
      <c r="D362" s="172" t="s">
        <v>156</v>
      </c>
      <c r="E362" s="173" t="s">
        <v>672</v>
      </c>
      <c r="F362" s="174" t="s">
        <v>673</v>
      </c>
      <c r="G362" s="175" t="s">
        <v>387</v>
      </c>
      <c r="H362" s="176">
        <v>0.80000000000000004</v>
      </c>
      <c r="I362" s="177"/>
      <c r="J362" s="178">
        <f>ROUND(I362*H362,0)</f>
        <v>0</v>
      </c>
      <c r="K362" s="174" t="s">
        <v>160</v>
      </c>
      <c r="L362" s="38"/>
      <c r="M362" s="179" t="s">
        <v>1</v>
      </c>
      <c r="N362" s="180" t="s">
        <v>42</v>
      </c>
      <c r="O362" s="76"/>
      <c r="P362" s="181">
        <f>O362*H362</f>
        <v>0</v>
      </c>
      <c r="Q362" s="181">
        <v>0.00020000000000000001</v>
      </c>
      <c r="R362" s="181">
        <f>Q362*H362</f>
        <v>0.00016000000000000001</v>
      </c>
      <c r="S362" s="181">
        <v>0</v>
      </c>
      <c r="T362" s="18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3" t="s">
        <v>201</v>
      </c>
      <c r="AT362" s="183" t="s">
        <v>156</v>
      </c>
      <c r="AU362" s="183" t="s">
        <v>86</v>
      </c>
      <c r="AY362" s="18" t="s">
        <v>153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8" t="s">
        <v>8</v>
      </c>
      <c r="BK362" s="184">
        <f>ROUND(I362*H362,0)</f>
        <v>0</v>
      </c>
      <c r="BL362" s="18" t="s">
        <v>201</v>
      </c>
      <c r="BM362" s="183" t="s">
        <v>674</v>
      </c>
    </row>
    <row r="363" s="13" customFormat="1">
      <c r="A363" s="13"/>
      <c r="B363" s="185"/>
      <c r="C363" s="13"/>
      <c r="D363" s="186" t="s">
        <v>163</v>
      </c>
      <c r="E363" s="187" t="s">
        <v>1</v>
      </c>
      <c r="F363" s="188" t="s">
        <v>1016</v>
      </c>
      <c r="G363" s="13"/>
      <c r="H363" s="189">
        <v>0.80000000000000004</v>
      </c>
      <c r="I363" s="190"/>
      <c r="J363" s="13"/>
      <c r="K363" s="13"/>
      <c r="L363" s="185"/>
      <c r="M363" s="191"/>
      <c r="N363" s="192"/>
      <c r="O363" s="192"/>
      <c r="P363" s="192"/>
      <c r="Q363" s="192"/>
      <c r="R363" s="192"/>
      <c r="S363" s="192"/>
      <c r="T363" s="19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7" t="s">
        <v>163</v>
      </c>
      <c r="AU363" s="187" t="s">
        <v>86</v>
      </c>
      <c r="AV363" s="13" t="s">
        <v>86</v>
      </c>
      <c r="AW363" s="13" t="s">
        <v>33</v>
      </c>
      <c r="AX363" s="13" t="s">
        <v>8</v>
      </c>
      <c r="AY363" s="187" t="s">
        <v>153</v>
      </c>
    </row>
    <row r="364" s="2" customFormat="1" ht="16.5" customHeight="1">
      <c r="A364" s="37"/>
      <c r="B364" s="171"/>
      <c r="C364" s="202" t="s">
        <v>671</v>
      </c>
      <c r="D364" s="202" t="s">
        <v>257</v>
      </c>
      <c r="E364" s="203" t="s">
        <v>677</v>
      </c>
      <c r="F364" s="204" t="s">
        <v>678</v>
      </c>
      <c r="G364" s="205" t="s">
        <v>387</v>
      </c>
      <c r="H364" s="206">
        <v>1</v>
      </c>
      <c r="I364" s="207"/>
      <c r="J364" s="208">
        <f>ROUND(I364*H364,0)</f>
        <v>0</v>
      </c>
      <c r="K364" s="204" t="s">
        <v>1</v>
      </c>
      <c r="L364" s="209"/>
      <c r="M364" s="210" t="s">
        <v>1</v>
      </c>
      <c r="N364" s="211" t="s">
        <v>42</v>
      </c>
      <c r="O364" s="76"/>
      <c r="P364" s="181">
        <f>O364*H364</f>
        <v>0</v>
      </c>
      <c r="Q364" s="181">
        <v>0.00025999999999999998</v>
      </c>
      <c r="R364" s="181">
        <f>Q364*H364</f>
        <v>0.00025999999999999998</v>
      </c>
      <c r="S364" s="181">
        <v>0</v>
      </c>
      <c r="T364" s="18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3" t="s">
        <v>260</v>
      </c>
      <c r="AT364" s="183" t="s">
        <v>257</v>
      </c>
      <c r="AU364" s="183" t="s">
        <v>86</v>
      </c>
      <c r="AY364" s="18" t="s">
        <v>153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8" t="s">
        <v>8</v>
      </c>
      <c r="BK364" s="184">
        <f>ROUND(I364*H364,0)</f>
        <v>0</v>
      </c>
      <c r="BL364" s="18" t="s">
        <v>201</v>
      </c>
      <c r="BM364" s="183" t="s">
        <v>679</v>
      </c>
    </row>
    <row r="365" s="13" customFormat="1">
      <c r="A365" s="13"/>
      <c r="B365" s="185"/>
      <c r="C365" s="13"/>
      <c r="D365" s="186" t="s">
        <v>163</v>
      </c>
      <c r="E365" s="187" t="s">
        <v>1</v>
      </c>
      <c r="F365" s="188" t="s">
        <v>1017</v>
      </c>
      <c r="G365" s="13"/>
      <c r="H365" s="189">
        <v>1</v>
      </c>
      <c r="I365" s="190"/>
      <c r="J365" s="13"/>
      <c r="K365" s="13"/>
      <c r="L365" s="185"/>
      <c r="M365" s="191"/>
      <c r="N365" s="192"/>
      <c r="O365" s="192"/>
      <c r="P365" s="192"/>
      <c r="Q365" s="192"/>
      <c r="R365" s="192"/>
      <c r="S365" s="192"/>
      <c r="T365" s="19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163</v>
      </c>
      <c r="AU365" s="187" t="s">
        <v>86</v>
      </c>
      <c r="AV365" s="13" t="s">
        <v>86</v>
      </c>
      <c r="AW365" s="13" t="s">
        <v>33</v>
      </c>
      <c r="AX365" s="13" t="s">
        <v>8</v>
      </c>
      <c r="AY365" s="187" t="s">
        <v>153</v>
      </c>
    </row>
    <row r="366" s="2" customFormat="1" ht="33" customHeight="1">
      <c r="A366" s="37"/>
      <c r="B366" s="171"/>
      <c r="C366" s="172" t="s">
        <v>676</v>
      </c>
      <c r="D366" s="172" t="s">
        <v>156</v>
      </c>
      <c r="E366" s="173" t="s">
        <v>682</v>
      </c>
      <c r="F366" s="174" t="s">
        <v>683</v>
      </c>
      <c r="G366" s="175" t="s">
        <v>159</v>
      </c>
      <c r="H366" s="176">
        <v>10.18</v>
      </c>
      <c r="I366" s="177"/>
      <c r="J366" s="178">
        <f>ROUND(I366*H366,0)</f>
        <v>0</v>
      </c>
      <c r="K366" s="174" t="s">
        <v>160</v>
      </c>
      <c r="L366" s="38"/>
      <c r="M366" s="179" t="s">
        <v>1</v>
      </c>
      <c r="N366" s="180" t="s">
        <v>42</v>
      </c>
      <c r="O366" s="76"/>
      <c r="P366" s="181">
        <f>O366*H366</f>
        <v>0</v>
      </c>
      <c r="Q366" s="181">
        <v>0.0089999999999999993</v>
      </c>
      <c r="R366" s="181">
        <f>Q366*H366</f>
        <v>0.091619999999999993</v>
      </c>
      <c r="S366" s="181">
        <v>0</v>
      </c>
      <c r="T366" s="18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3" t="s">
        <v>201</v>
      </c>
      <c r="AT366" s="183" t="s">
        <v>156</v>
      </c>
      <c r="AU366" s="183" t="s">
        <v>86</v>
      </c>
      <c r="AY366" s="18" t="s">
        <v>153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8" t="s">
        <v>8</v>
      </c>
      <c r="BK366" s="184">
        <f>ROUND(I366*H366,0)</f>
        <v>0</v>
      </c>
      <c r="BL366" s="18" t="s">
        <v>201</v>
      </c>
      <c r="BM366" s="183" t="s">
        <v>684</v>
      </c>
    </row>
    <row r="367" s="13" customFormat="1">
      <c r="A367" s="13"/>
      <c r="B367" s="185"/>
      <c r="C367" s="13"/>
      <c r="D367" s="186" t="s">
        <v>163</v>
      </c>
      <c r="E367" s="187" t="s">
        <v>1</v>
      </c>
      <c r="F367" s="188" t="s">
        <v>1018</v>
      </c>
      <c r="G367" s="13"/>
      <c r="H367" s="189">
        <v>3.512</v>
      </c>
      <c r="I367" s="190"/>
      <c r="J367" s="13"/>
      <c r="K367" s="13"/>
      <c r="L367" s="185"/>
      <c r="M367" s="191"/>
      <c r="N367" s="192"/>
      <c r="O367" s="192"/>
      <c r="P367" s="192"/>
      <c r="Q367" s="192"/>
      <c r="R367" s="192"/>
      <c r="S367" s="192"/>
      <c r="T367" s="19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163</v>
      </c>
      <c r="AU367" s="187" t="s">
        <v>86</v>
      </c>
      <c r="AV367" s="13" t="s">
        <v>86</v>
      </c>
      <c r="AW367" s="13" t="s">
        <v>33</v>
      </c>
      <c r="AX367" s="13" t="s">
        <v>77</v>
      </c>
      <c r="AY367" s="187" t="s">
        <v>153</v>
      </c>
    </row>
    <row r="368" s="13" customFormat="1">
      <c r="A368" s="13"/>
      <c r="B368" s="185"/>
      <c r="C368" s="13"/>
      <c r="D368" s="186" t="s">
        <v>163</v>
      </c>
      <c r="E368" s="187" t="s">
        <v>1</v>
      </c>
      <c r="F368" s="188" t="s">
        <v>1019</v>
      </c>
      <c r="G368" s="13"/>
      <c r="H368" s="189">
        <v>6.6680000000000001</v>
      </c>
      <c r="I368" s="190"/>
      <c r="J368" s="13"/>
      <c r="K368" s="13"/>
      <c r="L368" s="185"/>
      <c r="M368" s="191"/>
      <c r="N368" s="192"/>
      <c r="O368" s="192"/>
      <c r="P368" s="192"/>
      <c r="Q368" s="192"/>
      <c r="R368" s="192"/>
      <c r="S368" s="192"/>
      <c r="T368" s="19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7" t="s">
        <v>163</v>
      </c>
      <c r="AU368" s="187" t="s">
        <v>86</v>
      </c>
      <c r="AV368" s="13" t="s">
        <v>86</v>
      </c>
      <c r="AW368" s="13" t="s">
        <v>33</v>
      </c>
      <c r="AX368" s="13" t="s">
        <v>77</v>
      </c>
      <c r="AY368" s="187" t="s">
        <v>153</v>
      </c>
    </row>
    <row r="369" s="14" customFormat="1">
      <c r="A369" s="14"/>
      <c r="B369" s="194"/>
      <c r="C369" s="14"/>
      <c r="D369" s="186" t="s">
        <v>163</v>
      </c>
      <c r="E369" s="195" t="s">
        <v>104</v>
      </c>
      <c r="F369" s="196" t="s">
        <v>189</v>
      </c>
      <c r="G369" s="14"/>
      <c r="H369" s="197">
        <v>10.18</v>
      </c>
      <c r="I369" s="198"/>
      <c r="J369" s="14"/>
      <c r="K369" s="14"/>
      <c r="L369" s="194"/>
      <c r="M369" s="199"/>
      <c r="N369" s="200"/>
      <c r="O369" s="200"/>
      <c r="P369" s="200"/>
      <c r="Q369" s="200"/>
      <c r="R369" s="200"/>
      <c r="S369" s="200"/>
      <c r="T369" s="20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5" t="s">
        <v>163</v>
      </c>
      <c r="AU369" s="195" t="s">
        <v>86</v>
      </c>
      <c r="AV369" s="14" t="s">
        <v>154</v>
      </c>
      <c r="AW369" s="14" t="s">
        <v>33</v>
      </c>
      <c r="AX369" s="14" t="s">
        <v>8</v>
      </c>
      <c r="AY369" s="195" t="s">
        <v>153</v>
      </c>
    </row>
    <row r="370" s="2" customFormat="1" ht="24.15" customHeight="1">
      <c r="A370" s="37"/>
      <c r="B370" s="171"/>
      <c r="C370" s="202" t="s">
        <v>681</v>
      </c>
      <c r="D370" s="202" t="s">
        <v>257</v>
      </c>
      <c r="E370" s="203" t="s">
        <v>691</v>
      </c>
      <c r="F370" s="204" t="s">
        <v>692</v>
      </c>
      <c r="G370" s="205" t="s">
        <v>159</v>
      </c>
      <c r="H370" s="206">
        <v>11.707000000000001</v>
      </c>
      <c r="I370" s="207"/>
      <c r="J370" s="208">
        <f>ROUND(I370*H370,0)</f>
        <v>0</v>
      </c>
      <c r="K370" s="204" t="s">
        <v>160</v>
      </c>
      <c r="L370" s="209"/>
      <c r="M370" s="210" t="s">
        <v>1</v>
      </c>
      <c r="N370" s="211" t="s">
        <v>42</v>
      </c>
      <c r="O370" s="76"/>
      <c r="P370" s="181">
        <f>O370*H370</f>
        <v>0</v>
      </c>
      <c r="Q370" s="181">
        <v>0.023</v>
      </c>
      <c r="R370" s="181">
        <f>Q370*H370</f>
        <v>0.26926100000000003</v>
      </c>
      <c r="S370" s="181">
        <v>0</v>
      </c>
      <c r="T370" s="18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3" t="s">
        <v>260</v>
      </c>
      <c r="AT370" s="183" t="s">
        <v>257</v>
      </c>
      <c r="AU370" s="183" t="s">
        <v>86</v>
      </c>
      <c r="AY370" s="18" t="s">
        <v>153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8" t="s">
        <v>8</v>
      </c>
      <c r="BK370" s="184">
        <f>ROUND(I370*H370,0)</f>
        <v>0</v>
      </c>
      <c r="BL370" s="18" t="s">
        <v>201</v>
      </c>
      <c r="BM370" s="183" t="s">
        <v>693</v>
      </c>
    </row>
    <row r="371" s="13" customFormat="1">
      <c r="A371" s="13"/>
      <c r="B371" s="185"/>
      <c r="C371" s="13"/>
      <c r="D371" s="186" t="s">
        <v>163</v>
      </c>
      <c r="E371" s="187" t="s">
        <v>1</v>
      </c>
      <c r="F371" s="188" t="s">
        <v>694</v>
      </c>
      <c r="G371" s="13"/>
      <c r="H371" s="189">
        <v>11.707000000000001</v>
      </c>
      <c r="I371" s="190"/>
      <c r="J371" s="13"/>
      <c r="K371" s="13"/>
      <c r="L371" s="185"/>
      <c r="M371" s="191"/>
      <c r="N371" s="192"/>
      <c r="O371" s="192"/>
      <c r="P371" s="192"/>
      <c r="Q371" s="192"/>
      <c r="R371" s="192"/>
      <c r="S371" s="192"/>
      <c r="T371" s="19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7" t="s">
        <v>163</v>
      </c>
      <c r="AU371" s="187" t="s">
        <v>86</v>
      </c>
      <c r="AV371" s="13" t="s">
        <v>86</v>
      </c>
      <c r="AW371" s="13" t="s">
        <v>33</v>
      </c>
      <c r="AX371" s="13" t="s">
        <v>77</v>
      </c>
      <c r="AY371" s="187" t="s">
        <v>153</v>
      </c>
    </row>
    <row r="372" s="14" customFormat="1">
      <c r="A372" s="14"/>
      <c r="B372" s="194"/>
      <c r="C372" s="14"/>
      <c r="D372" s="186" t="s">
        <v>163</v>
      </c>
      <c r="E372" s="195" t="s">
        <v>1</v>
      </c>
      <c r="F372" s="196" t="s">
        <v>189</v>
      </c>
      <c r="G372" s="14"/>
      <c r="H372" s="197">
        <v>11.707000000000001</v>
      </c>
      <c r="I372" s="198"/>
      <c r="J372" s="14"/>
      <c r="K372" s="14"/>
      <c r="L372" s="194"/>
      <c r="M372" s="199"/>
      <c r="N372" s="200"/>
      <c r="O372" s="200"/>
      <c r="P372" s="200"/>
      <c r="Q372" s="200"/>
      <c r="R372" s="200"/>
      <c r="S372" s="200"/>
      <c r="T372" s="20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5" t="s">
        <v>163</v>
      </c>
      <c r="AU372" s="195" t="s">
        <v>86</v>
      </c>
      <c r="AV372" s="14" t="s">
        <v>154</v>
      </c>
      <c r="AW372" s="14" t="s">
        <v>33</v>
      </c>
      <c r="AX372" s="14" t="s">
        <v>8</v>
      </c>
      <c r="AY372" s="195" t="s">
        <v>153</v>
      </c>
    </row>
    <row r="373" s="2" customFormat="1" ht="24.15" customHeight="1">
      <c r="A373" s="37"/>
      <c r="B373" s="171"/>
      <c r="C373" s="172" t="s">
        <v>690</v>
      </c>
      <c r="D373" s="172" t="s">
        <v>156</v>
      </c>
      <c r="E373" s="173" t="s">
        <v>696</v>
      </c>
      <c r="F373" s="174" t="s">
        <v>697</v>
      </c>
      <c r="G373" s="175" t="s">
        <v>159</v>
      </c>
      <c r="H373" s="176">
        <v>10.18</v>
      </c>
      <c r="I373" s="177"/>
      <c r="J373" s="178">
        <f>ROUND(I373*H373,0)</f>
        <v>0</v>
      </c>
      <c r="K373" s="174" t="s">
        <v>160</v>
      </c>
      <c r="L373" s="38"/>
      <c r="M373" s="179" t="s">
        <v>1</v>
      </c>
      <c r="N373" s="180" t="s">
        <v>42</v>
      </c>
      <c r="O373" s="76"/>
      <c r="P373" s="181">
        <f>O373*H373</f>
        <v>0</v>
      </c>
      <c r="Q373" s="181">
        <v>0.0015</v>
      </c>
      <c r="R373" s="181">
        <f>Q373*H373</f>
        <v>0.015270000000000001</v>
      </c>
      <c r="S373" s="181">
        <v>0</v>
      </c>
      <c r="T373" s="18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3" t="s">
        <v>201</v>
      </c>
      <c r="AT373" s="183" t="s">
        <v>156</v>
      </c>
      <c r="AU373" s="183" t="s">
        <v>86</v>
      </c>
      <c r="AY373" s="18" t="s">
        <v>153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8</v>
      </c>
      <c r="BK373" s="184">
        <f>ROUND(I373*H373,0)</f>
        <v>0</v>
      </c>
      <c r="BL373" s="18" t="s">
        <v>201</v>
      </c>
      <c r="BM373" s="183" t="s">
        <v>946</v>
      </c>
    </row>
    <row r="374" s="13" customFormat="1">
      <c r="A374" s="13"/>
      <c r="B374" s="185"/>
      <c r="C374" s="13"/>
      <c r="D374" s="186" t="s">
        <v>163</v>
      </c>
      <c r="E374" s="187" t="s">
        <v>1</v>
      </c>
      <c r="F374" s="188" t="s">
        <v>104</v>
      </c>
      <c r="G374" s="13"/>
      <c r="H374" s="189">
        <v>10.18</v>
      </c>
      <c r="I374" s="190"/>
      <c r="J374" s="13"/>
      <c r="K374" s="13"/>
      <c r="L374" s="185"/>
      <c r="M374" s="191"/>
      <c r="N374" s="192"/>
      <c r="O374" s="192"/>
      <c r="P374" s="192"/>
      <c r="Q374" s="192"/>
      <c r="R374" s="192"/>
      <c r="S374" s="192"/>
      <c r="T374" s="19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7" t="s">
        <v>163</v>
      </c>
      <c r="AU374" s="187" t="s">
        <v>86</v>
      </c>
      <c r="AV374" s="13" t="s">
        <v>86</v>
      </c>
      <c r="AW374" s="13" t="s">
        <v>33</v>
      </c>
      <c r="AX374" s="13" t="s">
        <v>8</v>
      </c>
      <c r="AY374" s="187" t="s">
        <v>153</v>
      </c>
    </row>
    <row r="375" s="2" customFormat="1" ht="24.15" customHeight="1">
      <c r="A375" s="37"/>
      <c r="B375" s="171"/>
      <c r="C375" s="172" t="s">
        <v>695</v>
      </c>
      <c r="D375" s="172" t="s">
        <v>156</v>
      </c>
      <c r="E375" s="173" t="s">
        <v>700</v>
      </c>
      <c r="F375" s="174" t="s">
        <v>701</v>
      </c>
      <c r="G375" s="175" t="s">
        <v>159</v>
      </c>
      <c r="H375" s="176">
        <v>10.18</v>
      </c>
      <c r="I375" s="177"/>
      <c r="J375" s="178">
        <f>ROUND(I375*H375,0)</f>
        <v>0</v>
      </c>
      <c r="K375" s="174" t="s">
        <v>160</v>
      </c>
      <c r="L375" s="38"/>
      <c r="M375" s="179" t="s">
        <v>1</v>
      </c>
      <c r="N375" s="180" t="s">
        <v>42</v>
      </c>
      <c r="O375" s="76"/>
      <c r="P375" s="181">
        <f>O375*H375</f>
        <v>0</v>
      </c>
      <c r="Q375" s="181">
        <v>0.0050974000000000002</v>
      </c>
      <c r="R375" s="181">
        <f>Q375*H375</f>
        <v>0.051891531999999997</v>
      </c>
      <c r="S375" s="181">
        <v>0</v>
      </c>
      <c r="T375" s="18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3" t="s">
        <v>201</v>
      </c>
      <c r="AT375" s="183" t="s">
        <v>156</v>
      </c>
      <c r="AU375" s="183" t="s">
        <v>86</v>
      </c>
      <c r="AY375" s="18" t="s">
        <v>153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8" t="s">
        <v>8</v>
      </c>
      <c r="BK375" s="184">
        <f>ROUND(I375*H375,0)</f>
        <v>0</v>
      </c>
      <c r="BL375" s="18" t="s">
        <v>201</v>
      </c>
      <c r="BM375" s="183" t="s">
        <v>702</v>
      </c>
    </row>
    <row r="376" s="13" customFormat="1">
      <c r="A376" s="13"/>
      <c r="B376" s="185"/>
      <c r="C376" s="13"/>
      <c r="D376" s="186" t="s">
        <v>163</v>
      </c>
      <c r="E376" s="187" t="s">
        <v>1</v>
      </c>
      <c r="F376" s="188" t="s">
        <v>104</v>
      </c>
      <c r="G376" s="13"/>
      <c r="H376" s="189">
        <v>10.18</v>
      </c>
      <c r="I376" s="190"/>
      <c r="J376" s="13"/>
      <c r="K376" s="13"/>
      <c r="L376" s="185"/>
      <c r="M376" s="191"/>
      <c r="N376" s="192"/>
      <c r="O376" s="192"/>
      <c r="P376" s="192"/>
      <c r="Q376" s="192"/>
      <c r="R376" s="192"/>
      <c r="S376" s="192"/>
      <c r="T376" s="19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7" t="s">
        <v>163</v>
      </c>
      <c r="AU376" s="187" t="s">
        <v>86</v>
      </c>
      <c r="AV376" s="13" t="s">
        <v>86</v>
      </c>
      <c r="AW376" s="13" t="s">
        <v>33</v>
      </c>
      <c r="AX376" s="13" t="s">
        <v>8</v>
      </c>
      <c r="AY376" s="187" t="s">
        <v>153</v>
      </c>
    </row>
    <row r="377" s="2" customFormat="1" ht="21.75" customHeight="1">
      <c r="A377" s="37"/>
      <c r="B377" s="171"/>
      <c r="C377" s="172" t="s">
        <v>699</v>
      </c>
      <c r="D377" s="172" t="s">
        <v>156</v>
      </c>
      <c r="E377" s="173" t="s">
        <v>704</v>
      </c>
      <c r="F377" s="174" t="s">
        <v>705</v>
      </c>
      <c r="G377" s="175" t="s">
        <v>387</v>
      </c>
      <c r="H377" s="176">
        <v>10.18</v>
      </c>
      <c r="I377" s="177"/>
      <c r="J377" s="178">
        <f>ROUND(I377*H377,0)</f>
        <v>0</v>
      </c>
      <c r="K377" s="174" t="s">
        <v>160</v>
      </c>
      <c r="L377" s="38"/>
      <c r="M377" s="179" t="s">
        <v>1</v>
      </c>
      <c r="N377" s="180" t="s">
        <v>42</v>
      </c>
      <c r="O377" s="76"/>
      <c r="P377" s="181">
        <f>O377*H377</f>
        <v>0</v>
      </c>
      <c r="Q377" s="181">
        <v>0.00039149999999999998</v>
      </c>
      <c r="R377" s="181">
        <f>Q377*H377</f>
        <v>0.0039854699999999996</v>
      </c>
      <c r="S377" s="181">
        <v>0</v>
      </c>
      <c r="T377" s="18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83" t="s">
        <v>201</v>
      </c>
      <c r="AT377" s="183" t="s">
        <v>156</v>
      </c>
      <c r="AU377" s="183" t="s">
        <v>86</v>
      </c>
      <c r="AY377" s="18" t="s">
        <v>153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8" t="s">
        <v>8</v>
      </c>
      <c r="BK377" s="184">
        <f>ROUND(I377*H377,0)</f>
        <v>0</v>
      </c>
      <c r="BL377" s="18" t="s">
        <v>201</v>
      </c>
      <c r="BM377" s="183" t="s">
        <v>706</v>
      </c>
    </row>
    <row r="378" s="13" customFormat="1">
      <c r="A378" s="13"/>
      <c r="B378" s="185"/>
      <c r="C378" s="13"/>
      <c r="D378" s="186" t="s">
        <v>163</v>
      </c>
      <c r="E378" s="187" t="s">
        <v>1</v>
      </c>
      <c r="F378" s="188" t="s">
        <v>104</v>
      </c>
      <c r="G378" s="13"/>
      <c r="H378" s="189">
        <v>10.18</v>
      </c>
      <c r="I378" s="190"/>
      <c r="J378" s="13"/>
      <c r="K378" s="13"/>
      <c r="L378" s="185"/>
      <c r="M378" s="191"/>
      <c r="N378" s="192"/>
      <c r="O378" s="192"/>
      <c r="P378" s="192"/>
      <c r="Q378" s="192"/>
      <c r="R378" s="192"/>
      <c r="S378" s="192"/>
      <c r="T378" s="19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163</v>
      </c>
      <c r="AU378" s="187" t="s">
        <v>86</v>
      </c>
      <c r="AV378" s="13" t="s">
        <v>86</v>
      </c>
      <c r="AW378" s="13" t="s">
        <v>33</v>
      </c>
      <c r="AX378" s="13" t="s">
        <v>8</v>
      </c>
      <c r="AY378" s="187" t="s">
        <v>153</v>
      </c>
    </row>
    <row r="379" s="2" customFormat="1" ht="16.5" customHeight="1">
      <c r="A379" s="37"/>
      <c r="B379" s="171"/>
      <c r="C379" s="172" t="s">
        <v>703</v>
      </c>
      <c r="D379" s="172" t="s">
        <v>156</v>
      </c>
      <c r="E379" s="173" t="s">
        <v>707</v>
      </c>
      <c r="F379" s="174" t="s">
        <v>708</v>
      </c>
      <c r="G379" s="175" t="s">
        <v>387</v>
      </c>
      <c r="H379" s="176">
        <v>18.388000000000002</v>
      </c>
      <c r="I379" s="177"/>
      <c r="J379" s="178">
        <f>ROUND(I379*H379,0)</f>
        <v>0</v>
      </c>
      <c r="K379" s="174" t="s">
        <v>160</v>
      </c>
      <c r="L379" s="38"/>
      <c r="M379" s="179" t="s">
        <v>1</v>
      </c>
      <c r="N379" s="180" t="s">
        <v>42</v>
      </c>
      <c r="O379" s="76"/>
      <c r="P379" s="181">
        <f>O379*H379</f>
        <v>0</v>
      </c>
      <c r="Q379" s="181">
        <v>0.00032200000000000002</v>
      </c>
      <c r="R379" s="181">
        <f>Q379*H379</f>
        <v>0.0059209360000000008</v>
      </c>
      <c r="S379" s="181">
        <v>0</v>
      </c>
      <c r="T379" s="182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3" t="s">
        <v>201</v>
      </c>
      <c r="AT379" s="183" t="s">
        <v>156</v>
      </c>
      <c r="AU379" s="183" t="s">
        <v>86</v>
      </c>
      <c r="AY379" s="18" t="s">
        <v>153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8" t="s">
        <v>8</v>
      </c>
      <c r="BK379" s="184">
        <f>ROUND(I379*H379,0)</f>
        <v>0</v>
      </c>
      <c r="BL379" s="18" t="s">
        <v>201</v>
      </c>
      <c r="BM379" s="183" t="s">
        <v>709</v>
      </c>
    </row>
    <row r="380" s="13" customFormat="1">
      <c r="A380" s="13"/>
      <c r="B380" s="185"/>
      <c r="C380" s="13"/>
      <c r="D380" s="186" t="s">
        <v>163</v>
      </c>
      <c r="E380" s="187" t="s">
        <v>1</v>
      </c>
      <c r="F380" s="188" t="s">
        <v>107</v>
      </c>
      <c r="G380" s="13"/>
      <c r="H380" s="189">
        <v>18.388000000000002</v>
      </c>
      <c r="I380" s="190"/>
      <c r="J380" s="13"/>
      <c r="K380" s="13"/>
      <c r="L380" s="185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163</v>
      </c>
      <c r="AU380" s="187" t="s">
        <v>86</v>
      </c>
      <c r="AV380" s="13" t="s">
        <v>86</v>
      </c>
      <c r="AW380" s="13" t="s">
        <v>33</v>
      </c>
      <c r="AX380" s="13" t="s">
        <v>8</v>
      </c>
      <c r="AY380" s="187" t="s">
        <v>153</v>
      </c>
    </row>
    <row r="381" s="2" customFormat="1" ht="24.15" customHeight="1">
      <c r="A381" s="37"/>
      <c r="B381" s="171"/>
      <c r="C381" s="172" t="s">
        <v>541</v>
      </c>
      <c r="D381" s="172" t="s">
        <v>156</v>
      </c>
      <c r="E381" s="173" t="s">
        <v>711</v>
      </c>
      <c r="F381" s="174" t="s">
        <v>712</v>
      </c>
      <c r="G381" s="175" t="s">
        <v>206</v>
      </c>
      <c r="H381" s="176">
        <v>0.44400000000000001</v>
      </c>
      <c r="I381" s="177"/>
      <c r="J381" s="178">
        <f>ROUND(I381*H381,0)</f>
        <v>0</v>
      </c>
      <c r="K381" s="174" t="s">
        <v>160</v>
      </c>
      <c r="L381" s="38"/>
      <c r="M381" s="179" t="s">
        <v>1</v>
      </c>
      <c r="N381" s="180" t="s">
        <v>42</v>
      </c>
      <c r="O381" s="76"/>
      <c r="P381" s="181">
        <f>O381*H381</f>
        <v>0</v>
      </c>
      <c r="Q381" s="181">
        <v>0</v>
      </c>
      <c r="R381" s="181">
        <f>Q381*H381</f>
        <v>0</v>
      </c>
      <c r="S381" s="181">
        <v>0</v>
      </c>
      <c r="T381" s="18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3" t="s">
        <v>201</v>
      </c>
      <c r="AT381" s="183" t="s">
        <v>156</v>
      </c>
      <c r="AU381" s="183" t="s">
        <v>86</v>
      </c>
      <c r="AY381" s="18" t="s">
        <v>153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8" t="s">
        <v>8</v>
      </c>
      <c r="BK381" s="184">
        <f>ROUND(I381*H381,0)</f>
        <v>0</v>
      </c>
      <c r="BL381" s="18" t="s">
        <v>201</v>
      </c>
      <c r="BM381" s="183" t="s">
        <v>713</v>
      </c>
    </row>
    <row r="382" s="2" customFormat="1" ht="24.15" customHeight="1">
      <c r="A382" s="37"/>
      <c r="B382" s="171"/>
      <c r="C382" s="172" t="s">
        <v>710</v>
      </c>
      <c r="D382" s="172" t="s">
        <v>156</v>
      </c>
      <c r="E382" s="173" t="s">
        <v>714</v>
      </c>
      <c r="F382" s="174" t="s">
        <v>715</v>
      </c>
      <c r="G382" s="175" t="s">
        <v>206</v>
      </c>
      <c r="H382" s="176">
        <v>0.44400000000000001</v>
      </c>
      <c r="I382" s="177"/>
      <c r="J382" s="178">
        <f>ROUND(I382*H382,0)</f>
        <v>0</v>
      </c>
      <c r="K382" s="174" t="s">
        <v>160</v>
      </c>
      <c r="L382" s="38"/>
      <c r="M382" s="179" t="s">
        <v>1</v>
      </c>
      <c r="N382" s="180" t="s">
        <v>42</v>
      </c>
      <c r="O382" s="76"/>
      <c r="P382" s="181">
        <f>O382*H382</f>
        <v>0</v>
      </c>
      <c r="Q382" s="181">
        <v>0</v>
      </c>
      <c r="R382" s="181">
        <f>Q382*H382</f>
        <v>0</v>
      </c>
      <c r="S382" s="181">
        <v>0</v>
      </c>
      <c r="T382" s="18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3" t="s">
        <v>201</v>
      </c>
      <c r="AT382" s="183" t="s">
        <v>156</v>
      </c>
      <c r="AU382" s="183" t="s">
        <v>86</v>
      </c>
      <c r="AY382" s="18" t="s">
        <v>153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8" t="s">
        <v>8</v>
      </c>
      <c r="BK382" s="184">
        <f>ROUND(I382*H382,0)</f>
        <v>0</v>
      </c>
      <c r="BL382" s="18" t="s">
        <v>201</v>
      </c>
      <c r="BM382" s="183" t="s">
        <v>716</v>
      </c>
    </row>
    <row r="383" s="12" customFormat="1" ht="22.8" customHeight="1">
      <c r="A383" s="12"/>
      <c r="B383" s="158"/>
      <c r="C383" s="12"/>
      <c r="D383" s="159" t="s">
        <v>76</v>
      </c>
      <c r="E383" s="169" t="s">
        <v>717</v>
      </c>
      <c r="F383" s="169" t="s">
        <v>718</v>
      </c>
      <c r="G383" s="12"/>
      <c r="H383" s="12"/>
      <c r="I383" s="161"/>
      <c r="J383" s="170">
        <f>BK383</f>
        <v>0</v>
      </c>
      <c r="K383" s="12"/>
      <c r="L383" s="158"/>
      <c r="M383" s="163"/>
      <c r="N383" s="164"/>
      <c r="O383" s="164"/>
      <c r="P383" s="165">
        <f>SUM(P384:P417)</f>
        <v>0</v>
      </c>
      <c r="Q383" s="164"/>
      <c r="R383" s="165">
        <f>SUM(R384:R417)</f>
        <v>1.7541671000000001</v>
      </c>
      <c r="S383" s="164"/>
      <c r="T383" s="166">
        <f>SUM(T384:T417)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59" t="s">
        <v>86</v>
      </c>
      <c r="AT383" s="167" t="s">
        <v>76</v>
      </c>
      <c r="AU383" s="167" t="s">
        <v>8</v>
      </c>
      <c r="AY383" s="159" t="s">
        <v>153</v>
      </c>
      <c r="BK383" s="168">
        <f>SUM(BK384:BK417)</f>
        <v>0</v>
      </c>
    </row>
    <row r="384" s="2" customFormat="1" ht="16.5" customHeight="1">
      <c r="A384" s="37"/>
      <c r="B384" s="171"/>
      <c r="C384" s="172" t="s">
        <v>547</v>
      </c>
      <c r="D384" s="172" t="s">
        <v>156</v>
      </c>
      <c r="E384" s="173" t="s">
        <v>720</v>
      </c>
      <c r="F384" s="174" t="s">
        <v>721</v>
      </c>
      <c r="G384" s="175" t="s">
        <v>159</v>
      </c>
      <c r="H384" s="176">
        <v>42.683</v>
      </c>
      <c r="I384" s="177"/>
      <c r="J384" s="178">
        <f>ROUND(I384*H384,0)</f>
        <v>0</v>
      </c>
      <c r="K384" s="174" t="s">
        <v>160</v>
      </c>
      <c r="L384" s="38"/>
      <c r="M384" s="179" t="s">
        <v>1</v>
      </c>
      <c r="N384" s="180" t="s">
        <v>42</v>
      </c>
      <c r="O384" s="76"/>
      <c r="P384" s="181">
        <f>O384*H384</f>
        <v>0</v>
      </c>
      <c r="Q384" s="181">
        <v>0</v>
      </c>
      <c r="R384" s="181">
        <f>Q384*H384</f>
        <v>0</v>
      </c>
      <c r="S384" s="181">
        <v>0</v>
      </c>
      <c r="T384" s="18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3" t="s">
        <v>201</v>
      </c>
      <c r="AT384" s="183" t="s">
        <v>156</v>
      </c>
      <c r="AU384" s="183" t="s">
        <v>86</v>
      </c>
      <c r="AY384" s="18" t="s">
        <v>153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8" t="s">
        <v>8</v>
      </c>
      <c r="BK384" s="184">
        <f>ROUND(I384*H384,0)</f>
        <v>0</v>
      </c>
      <c r="BL384" s="18" t="s">
        <v>201</v>
      </c>
      <c r="BM384" s="183" t="s">
        <v>722</v>
      </c>
    </row>
    <row r="385" s="13" customFormat="1">
      <c r="A385" s="13"/>
      <c r="B385" s="185"/>
      <c r="C385" s="13"/>
      <c r="D385" s="186" t="s">
        <v>163</v>
      </c>
      <c r="E385" s="187" t="s">
        <v>1</v>
      </c>
      <c r="F385" s="188" t="s">
        <v>197</v>
      </c>
      <c r="G385" s="13"/>
      <c r="H385" s="189">
        <v>42.683</v>
      </c>
      <c r="I385" s="190"/>
      <c r="J385" s="13"/>
      <c r="K385" s="13"/>
      <c r="L385" s="185"/>
      <c r="M385" s="191"/>
      <c r="N385" s="192"/>
      <c r="O385" s="192"/>
      <c r="P385" s="192"/>
      <c r="Q385" s="192"/>
      <c r="R385" s="192"/>
      <c r="S385" s="192"/>
      <c r="T385" s="19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7" t="s">
        <v>163</v>
      </c>
      <c r="AU385" s="187" t="s">
        <v>86</v>
      </c>
      <c r="AV385" s="13" t="s">
        <v>86</v>
      </c>
      <c r="AW385" s="13" t="s">
        <v>33</v>
      </c>
      <c r="AX385" s="13" t="s">
        <v>8</v>
      </c>
      <c r="AY385" s="187" t="s">
        <v>153</v>
      </c>
    </row>
    <row r="386" s="2" customFormat="1" ht="16.5" customHeight="1">
      <c r="A386" s="37"/>
      <c r="B386" s="171"/>
      <c r="C386" s="172" t="s">
        <v>719</v>
      </c>
      <c r="D386" s="172" t="s">
        <v>156</v>
      </c>
      <c r="E386" s="173" t="s">
        <v>724</v>
      </c>
      <c r="F386" s="174" t="s">
        <v>725</v>
      </c>
      <c r="G386" s="175" t="s">
        <v>159</v>
      </c>
      <c r="H386" s="176">
        <v>42.683</v>
      </c>
      <c r="I386" s="177"/>
      <c r="J386" s="178">
        <f>ROUND(I386*H386,0)</f>
        <v>0</v>
      </c>
      <c r="K386" s="174" t="s">
        <v>160</v>
      </c>
      <c r="L386" s="38"/>
      <c r="M386" s="179" t="s">
        <v>1</v>
      </c>
      <c r="N386" s="180" t="s">
        <v>42</v>
      </c>
      <c r="O386" s="76"/>
      <c r="P386" s="181">
        <f>O386*H386</f>
        <v>0</v>
      </c>
      <c r="Q386" s="181">
        <v>0.00029999999999999997</v>
      </c>
      <c r="R386" s="181">
        <f>Q386*H386</f>
        <v>0.012804899999999999</v>
      </c>
      <c r="S386" s="181">
        <v>0</v>
      </c>
      <c r="T386" s="18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3" t="s">
        <v>201</v>
      </c>
      <c r="AT386" s="183" t="s">
        <v>156</v>
      </c>
      <c r="AU386" s="183" t="s">
        <v>86</v>
      </c>
      <c r="AY386" s="18" t="s">
        <v>153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8" t="s">
        <v>8</v>
      </c>
      <c r="BK386" s="184">
        <f>ROUND(I386*H386,0)</f>
        <v>0</v>
      </c>
      <c r="BL386" s="18" t="s">
        <v>201</v>
      </c>
      <c r="BM386" s="183" t="s">
        <v>726</v>
      </c>
    </row>
    <row r="387" s="13" customFormat="1">
      <c r="A387" s="13"/>
      <c r="B387" s="185"/>
      <c r="C387" s="13"/>
      <c r="D387" s="186" t="s">
        <v>163</v>
      </c>
      <c r="E387" s="187" t="s">
        <v>1</v>
      </c>
      <c r="F387" s="188" t="s">
        <v>197</v>
      </c>
      <c r="G387" s="13"/>
      <c r="H387" s="189">
        <v>42.683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163</v>
      </c>
      <c r="AU387" s="187" t="s">
        <v>86</v>
      </c>
      <c r="AV387" s="13" t="s">
        <v>86</v>
      </c>
      <c r="AW387" s="13" t="s">
        <v>33</v>
      </c>
      <c r="AX387" s="13" t="s">
        <v>8</v>
      </c>
      <c r="AY387" s="187" t="s">
        <v>153</v>
      </c>
    </row>
    <row r="388" s="2" customFormat="1" ht="24.15" customHeight="1">
      <c r="A388" s="37"/>
      <c r="B388" s="171"/>
      <c r="C388" s="172" t="s">
        <v>723</v>
      </c>
      <c r="D388" s="172" t="s">
        <v>156</v>
      </c>
      <c r="E388" s="173" t="s">
        <v>728</v>
      </c>
      <c r="F388" s="174" t="s">
        <v>729</v>
      </c>
      <c r="G388" s="175" t="s">
        <v>159</v>
      </c>
      <c r="H388" s="176">
        <v>3.198</v>
      </c>
      <c r="I388" s="177"/>
      <c r="J388" s="178">
        <f>ROUND(I388*H388,0)</f>
        <v>0</v>
      </c>
      <c r="K388" s="174" t="s">
        <v>160</v>
      </c>
      <c r="L388" s="38"/>
      <c r="M388" s="179" t="s">
        <v>1</v>
      </c>
      <c r="N388" s="180" t="s">
        <v>42</v>
      </c>
      <c r="O388" s="76"/>
      <c r="P388" s="181">
        <f>O388*H388</f>
        <v>0</v>
      </c>
      <c r="Q388" s="181">
        <v>0.0015</v>
      </c>
      <c r="R388" s="181">
        <f>Q388*H388</f>
        <v>0.004797</v>
      </c>
      <c r="S388" s="181">
        <v>0</v>
      </c>
      <c r="T388" s="182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3" t="s">
        <v>201</v>
      </c>
      <c r="AT388" s="183" t="s">
        <v>156</v>
      </c>
      <c r="AU388" s="183" t="s">
        <v>86</v>
      </c>
      <c r="AY388" s="18" t="s">
        <v>153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8" t="s">
        <v>8</v>
      </c>
      <c r="BK388" s="184">
        <f>ROUND(I388*H388,0)</f>
        <v>0</v>
      </c>
      <c r="BL388" s="18" t="s">
        <v>201</v>
      </c>
      <c r="BM388" s="183" t="s">
        <v>730</v>
      </c>
    </row>
    <row r="389" s="13" customFormat="1">
      <c r="A389" s="13"/>
      <c r="B389" s="185"/>
      <c r="C389" s="13"/>
      <c r="D389" s="186" t="s">
        <v>163</v>
      </c>
      <c r="E389" s="187" t="s">
        <v>1</v>
      </c>
      <c r="F389" s="188" t="s">
        <v>1020</v>
      </c>
      <c r="G389" s="13"/>
      <c r="H389" s="189">
        <v>1.1799999999999999</v>
      </c>
      <c r="I389" s="190"/>
      <c r="J389" s="13"/>
      <c r="K389" s="13"/>
      <c r="L389" s="185"/>
      <c r="M389" s="191"/>
      <c r="N389" s="192"/>
      <c r="O389" s="192"/>
      <c r="P389" s="192"/>
      <c r="Q389" s="192"/>
      <c r="R389" s="192"/>
      <c r="S389" s="192"/>
      <c r="T389" s="19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163</v>
      </c>
      <c r="AU389" s="187" t="s">
        <v>86</v>
      </c>
      <c r="AV389" s="13" t="s">
        <v>86</v>
      </c>
      <c r="AW389" s="13" t="s">
        <v>33</v>
      </c>
      <c r="AX389" s="13" t="s">
        <v>77</v>
      </c>
      <c r="AY389" s="187" t="s">
        <v>153</v>
      </c>
    </row>
    <row r="390" s="13" customFormat="1">
      <c r="A390" s="13"/>
      <c r="B390" s="185"/>
      <c r="C390" s="13"/>
      <c r="D390" s="186" t="s">
        <v>163</v>
      </c>
      <c r="E390" s="187" t="s">
        <v>1</v>
      </c>
      <c r="F390" s="188" t="s">
        <v>1021</v>
      </c>
      <c r="G390" s="13"/>
      <c r="H390" s="189">
        <v>2.0179999999999998</v>
      </c>
      <c r="I390" s="190"/>
      <c r="J390" s="13"/>
      <c r="K390" s="13"/>
      <c r="L390" s="185"/>
      <c r="M390" s="191"/>
      <c r="N390" s="192"/>
      <c r="O390" s="192"/>
      <c r="P390" s="192"/>
      <c r="Q390" s="192"/>
      <c r="R390" s="192"/>
      <c r="S390" s="192"/>
      <c r="T390" s="19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7" t="s">
        <v>163</v>
      </c>
      <c r="AU390" s="187" t="s">
        <v>86</v>
      </c>
      <c r="AV390" s="13" t="s">
        <v>86</v>
      </c>
      <c r="AW390" s="13" t="s">
        <v>33</v>
      </c>
      <c r="AX390" s="13" t="s">
        <v>77</v>
      </c>
      <c r="AY390" s="187" t="s">
        <v>153</v>
      </c>
    </row>
    <row r="391" s="14" customFormat="1">
      <c r="A391" s="14"/>
      <c r="B391" s="194"/>
      <c r="C391" s="14"/>
      <c r="D391" s="186" t="s">
        <v>163</v>
      </c>
      <c r="E391" s="195" t="s">
        <v>1</v>
      </c>
      <c r="F391" s="196" t="s">
        <v>189</v>
      </c>
      <c r="G391" s="14"/>
      <c r="H391" s="197">
        <v>3.198</v>
      </c>
      <c r="I391" s="198"/>
      <c r="J391" s="14"/>
      <c r="K391" s="14"/>
      <c r="L391" s="194"/>
      <c r="M391" s="199"/>
      <c r="N391" s="200"/>
      <c r="O391" s="200"/>
      <c r="P391" s="200"/>
      <c r="Q391" s="200"/>
      <c r="R391" s="200"/>
      <c r="S391" s="200"/>
      <c r="T391" s="20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5" t="s">
        <v>163</v>
      </c>
      <c r="AU391" s="195" t="s">
        <v>86</v>
      </c>
      <c r="AV391" s="14" t="s">
        <v>154</v>
      </c>
      <c r="AW391" s="14" t="s">
        <v>33</v>
      </c>
      <c r="AX391" s="14" t="s">
        <v>8</v>
      </c>
      <c r="AY391" s="195" t="s">
        <v>153</v>
      </c>
    </row>
    <row r="392" s="2" customFormat="1" ht="16.5" customHeight="1">
      <c r="A392" s="37"/>
      <c r="B392" s="171"/>
      <c r="C392" s="172" t="s">
        <v>727</v>
      </c>
      <c r="D392" s="172" t="s">
        <v>156</v>
      </c>
      <c r="E392" s="173" t="s">
        <v>736</v>
      </c>
      <c r="F392" s="174" t="s">
        <v>737</v>
      </c>
      <c r="G392" s="175" t="s">
        <v>159</v>
      </c>
      <c r="H392" s="176">
        <v>42.683</v>
      </c>
      <c r="I392" s="177"/>
      <c r="J392" s="178">
        <f>ROUND(I392*H392,0)</f>
        <v>0</v>
      </c>
      <c r="K392" s="174" t="s">
        <v>160</v>
      </c>
      <c r="L392" s="38"/>
      <c r="M392" s="179" t="s">
        <v>1</v>
      </c>
      <c r="N392" s="180" t="s">
        <v>42</v>
      </c>
      <c r="O392" s="76"/>
      <c r="P392" s="181">
        <f>O392*H392</f>
        <v>0</v>
      </c>
      <c r="Q392" s="181">
        <v>0.0044999999999999997</v>
      </c>
      <c r="R392" s="181">
        <f>Q392*H392</f>
        <v>0.19207349999999998</v>
      </c>
      <c r="S392" s="181">
        <v>0</v>
      </c>
      <c r="T392" s="182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3" t="s">
        <v>201</v>
      </c>
      <c r="AT392" s="183" t="s">
        <v>156</v>
      </c>
      <c r="AU392" s="183" t="s">
        <v>86</v>
      </c>
      <c r="AY392" s="18" t="s">
        <v>153</v>
      </c>
      <c r="BE392" s="184">
        <f>IF(N392="základní",J392,0)</f>
        <v>0</v>
      </c>
      <c r="BF392" s="184">
        <f>IF(N392="snížená",J392,0)</f>
        <v>0</v>
      </c>
      <c r="BG392" s="184">
        <f>IF(N392="zákl. přenesená",J392,0)</f>
        <v>0</v>
      </c>
      <c r="BH392" s="184">
        <f>IF(N392="sníž. přenesená",J392,0)</f>
        <v>0</v>
      </c>
      <c r="BI392" s="184">
        <f>IF(N392="nulová",J392,0)</f>
        <v>0</v>
      </c>
      <c r="BJ392" s="18" t="s">
        <v>8</v>
      </c>
      <c r="BK392" s="184">
        <f>ROUND(I392*H392,0)</f>
        <v>0</v>
      </c>
      <c r="BL392" s="18" t="s">
        <v>201</v>
      </c>
      <c r="BM392" s="183" t="s">
        <v>738</v>
      </c>
    </row>
    <row r="393" s="13" customFormat="1">
      <c r="A393" s="13"/>
      <c r="B393" s="185"/>
      <c r="C393" s="13"/>
      <c r="D393" s="186" t="s">
        <v>163</v>
      </c>
      <c r="E393" s="187" t="s">
        <v>1</v>
      </c>
      <c r="F393" s="188" t="s">
        <v>197</v>
      </c>
      <c r="G393" s="13"/>
      <c r="H393" s="189">
        <v>42.683</v>
      </c>
      <c r="I393" s="190"/>
      <c r="J393" s="13"/>
      <c r="K393" s="13"/>
      <c r="L393" s="185"/>
      <c r="M393" s="191"/>
      <c r="N393" s="192"/>
      <c r="O393" s="192"/>
      <c r="P393" s="192"/>
      <c r="Q393" s="192"/>
      <c r="R393" s="192"/>
      <c r="S393" s="192"/>
      <c r="T393" s="19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163</v>
      </c>
      <c r="AU393" s="187" t="s">
        <v>86</v>
      </c>
      <c r="AV393" s="13" t="s">
        <v>86</v>
      </c>
      <c r="AW393" s="13" t="s">
        <v>33</v>
      </c>
      <c r="AX393" s="13" t="s">
        <v>8</v>
      </c>
      <c r="AY393" s="187" t="s">
        <v>153</v>
      </c>
    </row>
    <row r="394" s="2" customFormat="1" ht="24.15" customHeight="1">
      <c r="A394" s="37"/>
      <c r="B394" s="171"/>
      <c r="C394" s="172" t="s">
        <v>551</v>
      </c>
      <c r="D394" s="172" t="s">
        <v>156</v>
      </c>
      <c r="E394" s="173" t="s">
        <v>740</v>
      </c>
      <c r="F394" s="174" t="s">
        <v>741</v>
      </c>
      <c r="G394" s="175" t="s">
        <v>159</v>
      </c>
      <c r="H394" s="176">
        <v>85.366</v>
      </c>
      <c r="I394" s="177"/>
      <c r="J394" s="178">
        <f>ROUND(I394*H394,0)</f>
        <v>0</v>
      </c>
      <c r="K394" s="174" t="s">
        <v>160</v>
      </c>
      <c r="L394" s="38"/>
      <c r="M394" s="179" t="s">
        <v>1</v>
      </c>
      <c r="N394" s="180" t="s">
        <v>42</v>
      </c>
      <c r="O394" s="76"/>
      <c r="P394" s="181">
        <f>O394*H394</f>
        <v>0</v>
      </c>
      <c r="Q394" s="181">
        <v>0.0014499999999999999</v>
      </c>
      <c r="R394" s="181">
        <f>Q394*H394</f>
        <v>0.12378069999999999</v>
      </c>
      <c r="S394" s="181">
        <v>0</v>
      </c>
      <c r="T394" s="18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3" t="s">
        <v>201</v>
      </c>
      <c r="AT394" s="183" t="s">
        <v>156</v>
      </c>
      <c r="AU394" s="183" t="s">
        <v>86</v>
      </c>
      <c r="AY394" s="18" t="s">
        <v>153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8" t="s">
        <v>8</v>
      </c>
      <c r="BK394" s="184">
        <f>ROUND(I394*H394,0)</f>
        <v>0</v>
      </c>
      <c r="BL394" s="18" t="s">
        <v>201</v>
      </c>
      <c r="BM394" s="183" t="s">
        <v>742</v>
      </c>
    </row>
    <row r="395" s="13" customFormat="1">
      <c r="A395" s="13"/>
      <c r="B395" s="185"/>
      <c r="C395" s="13"/>
      <c r="D395" s="186" t="s">
        <v>163</v>
      </c>
      <c r="E395" s="187" t="s">
        <v>1</v>
      </c>
      <c r="F395" s="188" t="s">
        <v>743</v>
      </c>
      <c r="G395" s="13"/>
      <c r="H395" s="189">
        <v>85.366</v>
      </c>
      <c r="I395" s="190"/>
      <c r="J395" s="13"/>
      <c r="K395" s="13"/>
      <c r="L395" s="185"/>
      <c r="M395" s="191"/>
      <c r="N395" s="192"/>
      <c r="O395" s="192"/>
      <c r="P395" s="192"/>
      <c r="Q395" s="192"/>
      <c r="R395" s="192"/>
      <c r="S395" s="192"/>
      <c r="T395" s="19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7" t="s">
        <v>163</v>
      </c>
      <c r="AU395" s="187" t="s">
        <v>86</v>
      </c>
      <c r="AV395" s="13" t="s">
        <v>86</v>
      </c>
      <c r="AW395" s="13" t="s">
        <v>33</v>
      </c>
      <c r="AX395" s="13" t="s">
        <v>8</v>
      </c>
      <c r="AY395" s="187" t="s">
        <v>153</v>
      </c>
    </row>
    <row r="396" s="2" customFormat="1" ht="37.8" customHeight="1">
      <c r="A396" s="37"/>
      <c r="B396" s="171"/>
      <c r="C396" s="172" t="s">
        <v>739</v>
      </c>
      <c r="D396" s="172" t="s">
        <v>156</v>
      </c>
      <c r="E396" s="173" t="s">
        <v>744</v>
      </c>
      <c r="F396" s="174" t="s">
        <v>745</v>
      </c>
      <c r="G396" s="175" t="s">
        <v>159</v>
      </c>
      <c r="H396" s="176">
        <v>28.710999999999999</v>
      </c>
      <c r="I396" s="177"/>
      <c r="J396" s="178">
        <f>ROUND(I396*H396,0)</f>
        <v>0</v>
      </c>
      <c r="K396" s="174" t="s">
        <v>160</v>
      </c>
      <c r="L396" s="38"/>
      <c r="M396" s="179" t="s">
        <v>1</v>
      </c>
      <c r="N396" s="180" t="s">
        <v>42</v>
      </c>
      <c r="O396" s="76"/>
      <c r="P396" s="181">
        <f>O396*H396</f>
        <v>0</v>
      </c>
      <c r="Q396" s="181">
        <v>0.0089999999999999993</v>
      </c>
      <c r="R396" s="181">
        <f>Q396*H396</f>
        <v>0.25839899999999999</v>
      </c>
      <c r="S396" s="181">
        <v>0</v>
      </c>
      <c r="T396" s="18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3" t="s">
        <v>201</v>
      </c>
      <c r="AT396" s="183" t="s">
        <v>156</v>
      </c>
      <c r="AU396" s="183" t="s">
        <v>86</v>
      </c>
      <c r="AY396" s="18" t="s">
        <v>153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8" t="s">
        <v>8</v>
      </c>
      <c r="BK396" s="184">
        <f>ROUND(I396*H396,0)</f>
        <v>0</v>
      </c>
      <c r="BL396" s="18" t="s">
        <v>201</v>
      </c>
      <c r="BM396" s="183" t="s">
        <v>746</v>
      </c>
    </row>
    <row r="397" s="13" customFormat="1">
      <c r="A397" s="13"/>
      <c r="B397" s="185"/>
      <c r="C397" s="13"/>
      <c r="D397" s="186" t="s">
        <v>163</v>
      </c>
      <c r="E397" s="187" t="s">
        <v>1</v>
      </c>
      <c r="F397" s="188" t="s">
        <v>1022</v>
      </c>
      <c r="G397" s="13"/>
      <c r="H397" s="189">
        <v>11.318</v>
      </c>
      <c r="I397" s="190"/>
      <c r="J397" s="13"/>
      <c r="K397" s="13"/>
      <c r="L397" s="185"/>
      <c r="M397" s="191"/>
      <c r="N397" s="192"/>
      <c r="O397" s="192"/>
      <c r="P397" s="192"/>
      <c r="Q397" s="192"/>
      <c r="R397" s="192"/>
      <c r="S397" s="192"/>
      <c r="T397" s="19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7" t="s">
        <v>163</v>
      </c>
      <c r="AU397" s="187" t="s">
        <v>86</v>
      </c>
      <c r="AV397" s="13" t="s">
        <v>86</v>
      </c>
      <c r="AW397" s="13" t="s">
        <v>33</v>
      </c>
      <c r="AX397" s="13" t="s">
        <v>77</v>
      </c>
      <c r="AY397" s="187" t="s">
        <v>153</v>
      </c>
    </row>
    <row r="398" s="13" customFormat="1">
      <c r="A398" s="13"/>
      <c r="B398" s="185"/>
      <c r="C398" s="13"/>
      <c r="D398" s="186" t="s">
        <v>163</v>
      </c>
      <c r="E398" s="187" t="s">
        <v>1</v>
      </c>
      <c r="F398" s="188" t="s">
        <v>1023</v>
      </c>
      <c r="G398" s="13"/>
      <c r="H398" s="189">
        <v>17.393000000000001</v>
      </c>
      <c r="I398" s="190"/>
      <c r="J398" s="13"/>
      <c r="K398" s="13"/>
      <c r="L398" s="185"/>
      <c r="M398" s="191"/>
      <c r="N398" s="192"/>
      <c r="O398" s="192"/>
      <c r="P398" s="192"/>
      <c r="Q398" s="192"/>
      <c r="R398" s="192"/>
      <c r="S398" s="192"/>
      <c r="T398" s="19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7" t="s">
        <v>163</v>
      </c>
      <c r="AU398" s="187" t="s">
        <v>86</v>
      </c>
      <c r="AV398" s="13" t="s">
        <v>86</v>
      </c>
      <c r="AW398" s="13" t="s">
        <v>33</v>
      </c>
      <c r="AX398" s="13" t="s">
        <v>77</v>
      </c>
      <c r="AY398" s="187" t="s">
        <v>153</v>
      </c>
    </row>
    <row r="399" s="14" customFormat="1">
      <c r="A399" s="14"/>
      <c r="B399" s="194"/>
      <c r="C399" s="14"/>
      <c r="D399" s="186" t="s">
        <v>163</v>
      </c>
      <c r="E399" s="195" t="s">
        <v>101</v>
      </c>
      <c r="F399" s="196" t="s">
        <v>189</v>
      </c>
      <c r="G399" s="14"/>
      <c r="H399" s="197">
        <v>28.710999999999999</v>
      </c>
      <c r="I399" s="198"/>
      <c r="J399" s="14"/>
      <c r="K399" s="14"/>
      <c r="L399" s="194"/>
      <c r="M399" s="199"/>
      <c r="N399" s="200"/>
      <c r="O399" s="200"/>
      <c r="P399" s="200"/>
      <c r="Q399" s="200"/>
      <c r="R399" s="200"/>
      <c r="S399" s="200"/>
      <c r="T399" s="20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5" t="s">
        <v>163</v>
      </c>
      <c r="AU399" s="195" t="s">
        <v>86</v>
      </c>
      <c r="AV399" s="14" t="s">
        <v>154</v>
      </c>
      <c r="AW399" s="14" t="s">
        <v>33</v>
      </c>
      <c r="AX399" s="14" t="s">
        <v>8</v>
      </c>
      <c r="AY399" s="195" t="s">
        <v>153</v>
      </c>
    </row>
    <row r="400" s="2" customFormat="1" ht="24.15" customHeight="1">
      <c r="A400" s="37"/>
      <c r="B400" s="171"/>
      <c r="C400" s="202" t="s">
        <v>555</v>
      </c>
      <c r="D400" s="202" t="s">
        <v>257</v>
      </c>
      <c r="E400" s="203" t="s">
        <v>753</v>
      </c>
      <c r="F400" s="204" t="s">
        <v>754</v>
      </c>
      <c r="G400" s="205" t="s">
        <v>159</v>
      </c>
      <c r="H400" s="206">
        <v>33.018000000000001</v>
      </c>
      <c r="I400" s="207"/>
      <c r="J400" s="208">
        <f>ROUND(I400*H400,0)</f>
        <v>0</v>
      </c>
      <c r="K400" s="204" t="s">
        <v>160</v>
      </c>
      <c r="L400" s="209"/>
      <c r="M400" s="210" t="s">
        <v>1</v>
      </c>
      <c r="N400" s="211" t="s">
        <v>42</v>
      </c>
      <c r="O400" s="76"/>
      <c r="P400" s="181">
        <f>O400*H400</f>
        <v>0</v>
      </c>
      <c r="Q400" s="181">
        <v>0.02</v>
      </c>
      <c r="R400" s="181">
        <f>Q400*H400</f>
        <v>0.66036000000000006</v>
      </c>
      <c r="S400" s="181">
        <v>0</v>
      </c>
      <c r="T400" s="18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3" t="s">
        <v>260</v>
      </c>
      <c r="AT400" s="183" t="s">
        <v>257</v>
      </c>
      <c r="AU400" s="183" t="s">
        <v>86</v>
      </c>
      <c r="AY400" s="18" t="s">
        <v>153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8" t="s">
        <v>8</v>
      </c>
      <c r="BK400" s="184">
        <f>ROUND(I400*H400,0)</f>
        <v>0</v>
      </c>
      <c r="BL400" s="18" t="s">
        <v>201</v>
      </c>
      <c r="BM400" s="183" t="s">
        <v>755</v>
      </c>
    </row>
    <row r="401" s="13" customFormat="1">
      <c r="A401" s="13"/>
      <c r="B401" s="185"/>
      <c r="C401" s="13"/>
      <c r="D401" s="186" t="s">
        <v>163</v>
      </c>
      <c r="E401" s="187" t="s">
        <v>1</v>
      </c>
      <c r="F401" s="188" t="s">
        <v>756</v>
      </c>
      <c r="G401" s="13"/>
      <c r="H401" s="189">
        <v>33.018000000000001</v>
      </c>
      <c r="I401" s="190"/>
      <c r="J401" s="13"/>
      <c r="K401" s="13"/>
      <c r="L401" s="185"/>
      <c r="M401" s="191"/>
      <c r="N401" s="192"/>
      <c r="O401" s="192"/>
      <c r="P401" s="192"/>
      <c r="Q401" s="192"/>
      <c r="R401" s="192"/>
      <c r="S401" s="192"/>
      <c r="T401" s="19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163</v>
      </c>
      <c r="AU401" s="187" t="s">
        <v>86</v>
      </c>
      <c r="AV401" s="13" t="s">
        <v>86</v>
      </c>
      <c r="AW401" s="13" t="s">
        <v>33</v>
      </c>
      <c r="AX401" s="13" t="s">
        <v>8</v>
      </c>
      <c r="AY401" s="187" t="s">
        <v>153</v>
      </c>
    </row>
    <row r="402" s="2" customFormat="1" ht="37.8" customHeight="1">
      <c r="A402" s="37"/>
      <c r="B402" s="171"/>
      <c r="C402" s="172" t="s">
        <v>752</v>
      </c>
      <c r="D402" s="172" t="s">
        <v>156</v>
      </c>
      <c r="E402" s="173" t="s">
        <v>744</v>
      </c>
      <c r="F402" s="174" t="s">
        <v>745</v>
      </c>
      <c r="G402" s="175" t="s">
        <v>159</v>
      </c>
      <c r="H402" s="176">
        <v>13.972</v>
      </c>
      <c r="I402" s="177"/>
      <c r="J402" s="178">
        <f>ROUND(I402*H402,0)</f>
        <v>0</v>
      </c>
      <c r="K402" s="174" t="s">
        <v>160</v>
      </c>
      <c r="L402" s="38"/>
      <c r="M402" s="179" t="s">
        <v>1</v>
      </c>
      <c r="N402" s="180" t="s">
        <v>42</v>
      </c>
      <c r="O402" s="76"/>
      <c r="P402" s="181">
        <f>O402*H402</f>
        <v>0</v>
      </c>
      <c r="Q402" s="181">
        <v>0.0089999999999999993</v>
      </c>
      <c r="R402" s="181">
        <f>Q402*H402</f>
        <v>0.125748</v>
      </c>
      <c r="S402" s="181">
        <v>0</v>
      </c>
      <c r="T402" s="18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3" t="s">
        <v>201</v>
      </c>
      <c r="AT402" s="183" t="s">
        <v>156</v>
      </c>
      <c r="AU402" s="183" t="s">
        <v>86</v>
      </c>
      <c r="AY402" s="18" t="s">
        <v>153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8" t="s">
        <v>8</v>
      </c>
      <c r="BK402" s="184">
        <f>ROUND(I402*H402,0)</f>
        <v>0</v>
      </c>
      <c r="BL402" s="18" t="s">
        <v>201</v>
      </c>
      <c r="BM402" s="183" t="s">
        <v>757</v>
      </c>
    </row>
    <row r="403" s="13" customFormat="1">
      <c r="A403" s="13"/>
      <c r="B403" s="185"/>
      <c r="C403" s="13"/>
      <c r="D403" s="186" t="s">
        <v>163</v>
      </c>
      <c r="E403" s="187" t="s">
        <v>1</v>
      </c>
      <c r="F403" s="188" t="s">
        <v>1024</v>
      </c>
      <c r="G403" s="13"/>
      <c r="H403" s="189">
        <v>4.976</v>
      </c>
      <c r="I403" s="190"/>
      <c r="J403" s="13"/>
      <c r="K403" s="13"/>
      <c r="L403" s="185"/>
      <c r="M403" s="191"/>
      <c r="N403" s="192"/>
      <c r="O403" s="192"/>
      <c r="P403" s="192"/>
      <c r="Q403" s="192"/>
      <c r="R403" s="192"/>
      <c r="S403" s="192"/>
      <c r="T403" s="19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7" t="s">
        <v>163</v>
      </c>
      <c r="AU403" s="187" t="s">
        <v>86</v>
      </c>
      <c r="AV403" s="13" t="s">
        <v>86</v>
      </c>
      <c r="AW403" s="13" t="s">
        <v>33</v>
      </c>
      <c r="AX403" s="13" t="s">
        <v>77</v>
      </c>
      <c r="AY403" s="187" t="s">
        <v>153</v>
      </c>
    </row>
    <row r="404" s="13" customFormat="1">
      <c r="A404" s="13"/>
      <c r="B404" s="185"/>
      <c r="C404" s="13"/>
      <c r="D404" s="186" t="s">
        <v>163</v>
      </c>
      <c r="E404" s="187" t="s">
        <v>1</v>
      </c>
      <c r="F404" s="188" t="s">
        <v>1025</v>
      </c>
      <c r="G404" s="13"/>
      <c r="H404" s="189">
        <v>8.9960000000000004</v>
      </c>
      <c r="I404" s="190"/>
      <c r="J404" s="13"/>
      <c r="K404" s="13"/>
      <c r="L404" s="185"/>
      <c r="M404" s="191"/>
      <c r="N404" s="192"/>
      <c r="O404" s="192"/>
      <c r="P404" s="192"/>
      <c r="Q404" s="192"/>
      <c r="R404" s="192"/>
      <c r="S404" s="192"/>
      <c r="T404" s="19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7" t="s">
        <v>163</v>
      </c>
      <c r="AU404" s="187" t="s">
        <v>86</v>
      </c>
      <c r="AV404" s="13" t="s">
        <v>86</v>
      </c>
      <c r="AW404" s="13" t="s">
        <v>33</v>
      </c>
      <c r="AX404" s="13" t="s">
        <v>77</v>
      </c>
      <c r="AY404" s="187" t="s">
        <v>153</v>
      </c>
    </row>
    <row r="405" s="14" customFormat="1">
      <c r="A405" s="14"/>
      <c r="B405" s="194"/>
      <c r="C405" s="14"/>
      <c r="D405" s="186" t="s">
        <v>163</v>
      </c>
      <c r="E405" s="195" t="s">
        <v>98</v>
      </c>
      <c r="F405" s="196" t="s">
        <v>189</v>
      </c>
      <c r="G405" s="14"/>
      <c r="H405" s="197">
        <v>13.972</v>
      </c>
      <c r="I405" s="198"/>
      <c r="J405" s="14"/>
      <c r="K405" s="14"/>
      <c r="L405" s="194"/>
      <c r="M405" s="199"/>
      <c r="N405" s="200"/>
      <c r="O405" s="200"/>
      <c r="P405" s="200"/>
      <c r="Q405" s="200"/>
      <c r="R405" s="200"/>
      <c r="S405" s="200"/>
      <c r="T405" s="20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5" t="s">
        <v>163</v>
      </c>
      <c r="AU405" s="195" t="s">
        <v>86</v>
      </c>
      <c r="AV405" s="14" t="s">
        <v>154</v>
      </c>
      <c r="AW405" s="14" t="s">
        <v>33</v>
      </c>
      <c r="AX405" s="14" t="s">
        <v>8</v>
      </c>
      <c r="AY405" s="195" t="s">
        <v>153</v>
      </c>
    </row>
    <row r="406" s="2" customFormat="1" ht="24.15" customHeight="1">
      <c r="A406" s="37"/>
      <c r="B406" s="171"/>
      <c r="C406" s="202" t="s">
        <v>560</v>
      </c>
      <c r="D406" s="202" t="s">
        <v>257</v>
      </c>
      <c r="E406" s="203" t="s">
        <v>691</v>
      </c>
      <c r="F406" s="204" t="s">
        <v>692</v>
      </c>
      <c r="G406" s="205" t="s">
        <v>159</v>
      </c>
      <c r="H406" s="206">
        <v>16.068000000000001</v>
      </c>
      <c r="I406" s="207"/>
      <c r="J406" s="208">
        <f>ROUND(I406*H406,0)</f>
        <v>0</v>
      </c>
      <c r="K406" s="204" t="s">
        <v>160</v>
      </c>
      <c r="L406" s="209"/>
      <c r="M406" s="210" t="s">
        <v>1</v>
      </c>
      <c r="N406" s="211" t="s">
        <v>42</v>
      </c>
      <c r="O406" s="76"/>
      <c r="P406" s="181">
        <f>O406*H406</f>
        <v>0</v>
      </c>
      <c r="Q406" s="181">
        <v>0.023</v>
      </c>
      <c r="R406" s="181">
        <f>Q406*H406</f>
        <v>0.369564</v>
      </c>
      <c r="S406" s="181">
        <v>0</v>
      </c>
      <c r="T406" s="182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3" t="s">
        <v>260</v>
      </c>
      <c r="AT406" s="183" t="s">
        <v>257</v>
      </c>
      <c r="AU406" s="183" t="s">
        <v>86</v>
      </c>
      <c r="AY406" s="18" t="s">
        <v>153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8" t="s">
        <v>8</v>
      </c>
      <c r="BK406" s="184">
        <f>ROUND(I406*H406,0)</f>
        <v>0</v>
      </c>
      <c r="BL406" s="18" t="s">
        <v>201</v>
      </c>
      <c r="BM406" s="183" t="s">
        <v>764</v>
      </c>
    </row>
    <row r="407" s="13" customFormat="1">
      <c r="A407" s="13"/>
      <c r="B407" s="185"/>
      <c r="C407" s="13"/>
      <c r="D407" s="186" t="s">
        <v>163</v>
      </c>
      <c r="E407" s="187" t="s">
        <v>1</v>
      </c>
      <c r="F407" s="188" t="s">
        <v>765</v>
      </c>
      <c r="G407" s="13"/>
      <c r="H407" s="189">
        <v>16.068000000000001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163</v>
      </c>
      <c r="AU407" s="187" t="s">
        <v>86</v>
      </c>
      <c r="AV407" s="13" t="s">
        <v>86</v>
      </c>
      <c r="AW407" s="13" t="s">
        <v>33</v>
      </c>
      <c r="AX407" s="13" t="s">
        <v>77</v>
      </c>
      <c r="AY407" s="187" t="s">
        <v>153</v>
      </c>
    </row>
    <row r="408" s="15" customFormat="1">
      <c r="A408" s="15"/>
      <c r="B408" s="212"/>
      <c r="C408" s="15"/>
      <c r="D408" s="186" t="s">
        <v>163</v>
      </c>
      <c r="E408" s="213" t="s">
        <v>1</v>
      </c>
      <c r="F408" s="214" t="s">
        <v>766</v>
      </c>
      <c r="G408" s="15"/>
      <c r="H408" s="215">
        <v>16.068000000000001</v>
      </c>
      <c r="I408" s="216"/>
      <c r="J408" s="15"/>
      <c r="K408" s="15"/>
      <c r="L408" s="212"/>
      <c r="M408" s="217"/>
      <c r="N408" s="218"/>
      <c r="O408" s="218"/>
      <c r="P408" s="218"/>
      <c r="Q408" s="218"/>
      <c r="R408" s="218"/>
      <c r="S408" s="218"/>
      <c r="T408" s="21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13" t="s">
        <v>163</v>
      </c>
      <c r="AU408" s="213" t="s">
        <v>86</v>
      </c>
      <c r="AV408" s="15" t="s">
        <v>161</v>
      </c>
      <c r="AW408" s="15" t="s">
        <v>33</v>
      </c>
      <c r="AX408" s="15" t="s">
        <v>8</v>
      </c>
      <c r="AY408" s="213" t="s">
        <v>153</v>
      </c>
    </row>
    <row r="409" s="2" customFormat="1" ht="16.5" customHeight="1">
      <c r="A409" s="37"/>
      <c r="B409" s="171"/>
      <c r="C409" s="172" t="s">
        <v>763</v>
      </c>
      <c r="D409" s="172" t="s">
        <v>156</v>
      </c>
      <c r="E409" s="173" t="s">
        <v>767</v>
      </c>
      <c r="F409" s="174" t="s">
        <v>768</v>
      </c>
      <c r="G409" s="175" t="s">
        <v>237</v>
      </c>
      <c r="H409" s="176">
        <v>3</v>
      </c>
      <c r="I409" s="177"/>
      <c r="J409" s="178">
        <f>ROUND(I409*H409,0)</f>
        <v>0</v>
      </c>
      <c r="K409" s="174" t="s">
        <v>160</v>
      </c>
      <c r="L409" s="38"/>
      <c r="M409" s="179" t="s">
        <v>1</v>
      </c>
      <c r="N409" s="180" t="s">
        <v>42</v>
      </c>
      <c r="O409" s="76"/>
      <c r="P409" s="181">
        <f>O409*H409</f>
        <v>0</v>
      </c>
      <c r="Q409" s="181">
        <v>0.00020000000000000001</v>
      </c>
      <c r="R409" s="181">
        <f>Q409*H409</f>
        <v>0.00060000000000000006</v>
      </c>
      <c r="S409" s="181">
        <v>0</v>
      </c>
      <c r="T409" s="18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3" t="s">
        <v>201</v>
      </c>
      <c r="AT409" s="183" t="s">
        <v>156</v>
      </c>
      <c r="AU409" s="183" t="s">
        <v>86</v>
      </c>
      <c r="AY409" s="18" t="s">
        <v>153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8" t="s">
        <v>8</v>
      </c>
      <c r="BK409" s="184">
        <f>ROUND(I409*H409,0)</f>
        <v>0</v>
      </c>
      <c r="BL409" s="18" t="s">
        <v>201</v>
      </c>
      <c r="BM409" s="183" t="s">
        <v>769</v>
      </c>
    </row>
    <row r="410" s="2" customFormat="1" ht="16.5" customHeight="1">
      <c r="A410" s="37"/>
      <c r="B410" s="171"/>
      <c r="C410" s="202" t="s">
        <v>564</v>
      </c>
      <c r="D410" s="202" t="s">
        <v>257</v>
      </c>
      <c r="E410" s="203" t="s">
        <v>771</v>
      </c>
      <c r="F410" s="204" t="s">
        <v>772</v>
      </c>
      <c r="G410" s="205" t="s">
        <v>237</v>
      </c>
      <c r="H410" s="206">
        <v>3</v>
      </c>
      <c r="I410" s="207"/>
      <c r="J410" s="208">
        <f>ROUND(I410*H410,0)</f>
        <v>0</v>
      </c>
      <c r="K410" s="204" t="s">
        <v>160</v>
      </c>
      <c r="L410" s="209"/>
      <c r="M410" s="210" t="s">
        <v>1</v>
      </c>
      <c r="N410" s="211" t="s">
        <v>42</v>
      </c>
      <c r="O410" s="76"/>
      <c r="P410" s="181">
        <f>O410*H410</f>
        <v>0</v>
      </c>
      <c r="Q410" s="181">
        <v>0.00106</v>
      </c>
      <c r="R410" s="181">
        <f>Q410*H410</f>
        <v>0.0031799999999999997</v>
      </c>
      <c r="S410" s="181">
        <v>0</v>
      </c>
      <c r="T410" s="182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3" t="s">
        <v>260</v>
      </c>
      <c r="AT410" s="183" t="s">
        <v>257</v>
      </c>
      <c r="AU410" s="183" t="s">
        <v>86</v>
      </c>
      <c r="AY410" s="18" t="s">
        <v>153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8" t="s">
        <v>8</v>
      </c>
      <c r="BK410" s="184">
        <f>ROUND(I410*H410,0)</f>
        <v>0</v>
      </c>
      <c r="BL410" s="18" t="s">
        <v>201</v>
      </c>
      <c r="BM410" s="183" t="s">
        <v>773</v>
      </c>
    </row>
    <row r="411" s="2" customFormat="1" ht="21.75" customHeight="1">
      <c r="A411" s="37"/>
      <c r="B411" s="171"/>
      <c r="C411" s="172" t="s">
        <v>770</v>
      </c>
      <c r="D411" s="172" t="s">
        <v>156</v>
      </c>
      <c r="E411" s="173" t="s">
        <v>774</v>
      </c>
      <c r="F411" s="174" t="s">
        <v>775</v>
      </c>
      <c r="G411" s="175" t="s">
        <v>387</v>
      </c>
      <c r="H411" s="176">
        <v>5.2000000000000002</v>
      </c>
      <c r="I411" s="177"/>
      <c r="J411" s="178">
        <f>ROUND(I411*H411,0)</f>
        <v>0</v>
      </c>
      <c r="K411" s="174" t="s">
        <v>160</v>
      </c>
      <c r="L411" s="38"/>
      <c r="M411" s="179" t="s">
        <v>1</v>
      </c>
      <c r="N411" s="180" t="s">
        <v>42</v>
      </c>
      <c r="O411" s="76"/>
      <c r="P411" s="181">
        <f>O411*H411</f>
        <v>0</v>
      </c>
      <c r="Q411" s="181">
        <v>0.00055000000000000003</v>
      </c>
      <c r="R411" s="181">
        <f>Q411*H411</f>
        <v>0.0028600000000000001</v>
      </c>
      <c r="S411" s="181">
        <v>0</v>
      </c>
      <c r="T411" s="18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3" t="s">
        <v>201</v>
      </c>
      <c r="AT411" s="183" t="s">
        <v>156</v>
      </c>
      <c r="AU411" s="183" t="s">
        <v>86</v>
      </c>
      <c r="AY411" s="18" t="s">
        <v>153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8" t="s">
        <v>8</v>
      </c>
      <c r="BK411" s="184">
        <f>ROUND(I411*H411,0)</f>
        <v>0</v>
      </c>
      <c r="BL411" s="18" t="s">
        <v>201</v>
      </c>
      <c r="BM411" s="183" t="s">
        <v>776</v>
      </c>
    </row>
    <row r="412" s="13" customFormat="1">
      <c r="A412" s="13"/>
      <c r="B412" s="185"/>
      <c r="C412" s="13"/>
      <c r="D412" s="186" t="s">
        <v>163</v>
      </c>
      <c r="E412" s="187" t="s">
        <v>1</v>
      </c>
      <c r="F412" s="188" t="s">
        <v>1026</v>
      </c>
      <c r="G412" s="13"/>
      <c r="H412" s="189">
        <v>2.6000000000000001</v>
      </c>
      <c r="I412" s="190"/>
      <c r="J412" s="13"/>
      <c r="K412" s="13"/>
      <c r="L412" s="185"/>
      <c r="M412" s="191"/>
      <c r="N412" s="192"/>
      <c r="O412" s="192"/>
      <c r="P412" s="192"/>
      <c r="Q412" s="192"/>
      <c r="R412" s="192"/>
      <c r="S412" s="192"/>
      <c r="T412" s="19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7" t="s">
        <v>163</v>
      </c>
      <c r="AU412" s="187" t="s">
        <v>86</v>
      </c>
      <c r="AV412" s="13" t="s">
        <v>86</v>
      </c>
      <c r="AW412" s="13" t="s">
        <v>33</v>
      </c>
      <c r="AX412" s="13" t="s">
        <v>77</v>
      </c>
      <c r="AY412" s="187" t="s">
        <v>153</v>
      </c>
    </row>
    <row r="413" s="13" customFormat="1">
      <c r="A413" s="13"/>
      <c r="B413" s="185"/>
      <c r="C413" s="13"/>
      <c r="D413" s="186" t="s">
        <v>163</v>
      </c>
      <c r="E413" s="187" t="s">
        <v>1</v>
      </c>
      <c r="F413" s="188" t="s">
        <v>1027</v>
      </c>
      <c r="G413" s="13"/>
      <c r="H413" s="189">
        <v>2.6000000000000001</v>
      </c>
      <c r="I413" s="190"/>
      <c r="J413" s="13"/>
      <c r="K413" s="13"/>
      <c r="L413" s="185"/>
      <c r="M413" s="191"/>
      <c r="N413" s="192"/>
      <c r="O413" s="192"/>
      <c r="P413" s="192"/>
      <c r="Q413" s="192"/>
      <c r="R413" s="192"/>
      <c r="S413" s="192"/>
      <c r="T413" s="19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163</v>
      </c>
      <c r="AU413" s="187" t="s">
        <v>86</v>
      </c>
      <c r="AV413" s="13" t="s">
        <v>86</v>
      </c>
      <c r="AW413" s="13" t="s">
        <v>33</v>
      </c>
      <c r="AX413" s="13" t="s">
        <v>77</v>
      </c>
      <c r="AY413" s="187" t="s">
        <v>153</v>
      </c>
    </row>
    <row r="414" s="14" customFormat="1">
      <c r="A414" s="14"/>
      <c r="B414" s="194"/>
      <c r="C414" s="14"/>
      <c r="D414" s="186" t="s">
        <v>163</v>
      </c>
      <c r="E414" s="195" t="s">
        <v>1</v>
      </c>
      <c r="F414" s="196" t="s">
        <v>189</v>
      </c>
      <c r="G414" s="14"/>
      <c r="H414" s="197">
        <v>5.2000000000000002</v>
      </c>
      <c r="I414" s="198"/>
      <c r="J414" s="14"/>
      <c r="K414" s="14"/>
      <c r="L414" s="194"/>
      <c r="M414" s="199"/>
      <c r="N414" s="200"/>
      <c r="O414" s="200"/>
      <c r="P414" s="200"/>
      <c r="Q414" s="200"/>
      <c r="R414" s="200"/>
      <c r="S414" s="200"/>
      <c r="T414" s="20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5" t="s">
        <v>163</v>
      </c>
      <c r="AU414" s="195" t="s">
        <v>86</v>
      </c>
      <c r="AV414" s="14" t="s">
        <v>154</v>
      </c>
      <c r="AW414" s="14" t="s">
        <v>33</v>
      </c>
      <c r="AX414" s="14" t="s">
        <v>8</v>
      </c>
      <c r="AY414" s="195" t="s">
        <v>153</v>
      </c>
    </row>
    <row r="415" s="2" customFormat="1" ht="16.5" customHeight="1">
      <c r="A415" s="37"/>
      <c r="B415" s="171"/>
      <c r="C415" s="172" t="s">
        <v>570</v>
      </c>
      <c r="D415" s="172" t="s">
        <v>156</v>
      </c>
      <c r="E415" s="173" t="s">
        <v>780</v>
      </c>
      <c r="F415" s="174" t="s">
        <v>781</v>
      </c>
      <c r="G415" s="175" t="s">
        <v>237</v>
      </c>
      <c r="H415" s="176">
        <v>32</v>
      </c>
      <c r="I415" s="177"/>
      <c r="J415" s="178">
        <f>ROUND(I415*H415,0)</f>
        <v>0</v>
      </c>
      <c r="K415" s="174" t="s">
        <v>160</v>
      </c>
      <c r="L415" s="38"/>
      <c r="M415" s="179" t="s">
        <v>1</v>
      </c>
      <c r="N415" s="180" t="s">
        <v>42</v>
      </c>
      <c r="O415" s="76"/>
      <c r="P415" s="181">
        <f>O415*H415</f>
        <v>0</v>
      </c>
      <c r="Q415" s="181">
        <v>0</v>
      </c>
      <c r="R415" s="181">
        <f>Q415*H415</f>
        <v>0</v>
      </c>
      <c r="S415" s="181">
        <v>0</v>
      </c>
      <c r="T415" s="18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3" t="s">
        <v>201</v>
      </c>
      <c r="AT415" s="183" t="s">
        <v>156</v>
      </c>
      <c r="AU415" s="183" t="s">
        <v>86</v>
      </c>
      <c r="AY415" s="18" t="s">
        <v>153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8</v>
      </c>
      <c r="BK415" s="184">
        <f>ROUND(I415*H415,0)</f>
        <v>0</v>
      </c>
      <c r="BL415" s="18" t="s">
        <v>201</v>
      </c>
      <c r="BM415" s="183" t="s">
        <v>782</v>
      </c>
    </row>
    <row r="416" s="2" customFormat="1" ht="24.15" customHeight="1">
      <c r="A416" s="37"/>
      <c r="B416" s="171"/>
      <c r="C416" s="172" t="s">
        <v>779</v>
      </c>
      <c r="D416" s="172" t="s">
        <v>156</v>
      </c>
      <c r="E416" s="173" t="s">
        <v>783</v>
      </c>
      <c r="F416" s="174" t="s">
        <v>784</v>
      </c>
      <c r="G416" s="175" t="s">
        <v>206</v>
      </c>
      <c r="H416" s="176">
        <v>1.754</v>
      </c>
      <c r="I416" s="177"/>
      <c r="J416" s="178">
        <f>ROUND(I416*H416,0)</f>
        <v>0</v>
      </c>
      <c r="K416" s="174" t="s">
        <v>160</v>
      </c>
      <c r="L416" s="38"/>
      <c r="M416" s="179" t="s">
        <v>1</v>
      </c>
      <c r="N416" s="180" t="s">
        <v>42</v>
      </c>
      <c r="O416" s="76"/>
      <c r="P416" s="181">
        <f>O416*H416</f>
        <v>0</v>
      </c>
      <c r="Q416" s="181">
        <v>0</v>
      </c>
      <c r="R416" s="181">
        <f>Q416*H416</f>
        <v>0</v>
      </c>
      <c r="S416" s="181">
        <v>0</v>
      </c>
      <c r="T416" s="18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3" t="s">
        <v>201</v>
      </c>
      <c r="AT416" s="183" t="s">
        <v>156</v>
      </c>
      <c r="AU416" s="183" t="s">
        <v>86</v>
      </c>
      <c r="AY416" s="18" t="s">
        <v>153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8" t="s">
        <v>8</v>
      </c>
      <c r="BK416" s="184">
        <f>ROUND(I416*H416,0)</f>
        <v>0</v>
      </c>
      <c r="BL416" s="18" t="s">
        <v>201</v>
      </c>
      <c r="BM416" s="183" t="s">
        <v>785</v>
      </c>
    </row>
    <row r="417" s="2" customFormat="1" ht="24.15" customHeight="1">
      <c r="A417" s="37"/>
      <c r="B417" s="171"/>
      <c r="C417" s="172" t="s">
        <v>576</v>
      </c>
      <c r="D417" s="172" t="s">
        <v>156</v>
      </c>
      <c r="E417" s="173" t="s">
        <v>787</v>
      </c>
      <c r="F417" s="174" t="s">
        <v>788</v>
      </c>
      <c r="G417" s="175" t="s">
        <v>206</v>
      </c>
      <c r="H417" s="176">
        <v>1.754</v>
      </c>
      <c r="I417" s="177"/>
      <c r="J417" s="178">
        <f>ROUND(I417*H417,0)</f>
        <v>0</v>
      </c>
      <c r="K417" s="174" t="s">
        <v>160</v>
      </c>
      <c r="L417" s="38"/>
      <c r="M417" s="179" t="s">
        <v>1</v>
      </c>
      <c r="N417" s="180" t="s">
        <v>42</v>
      </c>
      <c r="O417" s="76"/>
      <c r="P417" s="181">
        <f>O417*H417</f>
        <v>0</v>
      </c>
      <c r="Q417" s="181">
        <v>0</v>
      </c>
      <c r="R417" s="181">
        <f>Q417*H417</f>
        <v>0</v>
      </c>
      <c r="S417" s="181">
        <v>0</v>
      </c>
      <c r="T417" s="18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3" t="s">
        <v>201</v>
      </c>
      <c r="AT417" s="183" t="s">
        <v>156</v>
      </c>
      <c r="AU417" s="183" t="s">
        <v>86</v>
      </c>
      <c r="AY417" s="18" t="s">
        <v>153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8" t="s">
        <v>8</v>
      </c>
      <c r="BK417" s="184">
        <f>ROUND(I417*H417,0)</f>
        <v>0</v>
      </c>
      <c r="BL417" s="18" t="s">
        <v>201</v>
      </c>
      <c r="BM417" s="183" t="s">
        <v>789</v>
      </c>
    </row>
    <row r="418" s="12" customFormat="1" ht="22.8" customHeight="1">
      <c r="A418" s="12"/>
      <c r="B418" s="158"/>
      <c r="C418" s="12"/>
      <c r="D418" s="159" t="s">
        <v>76</v>
      </c>
      <c r="E418" s="169" t="s">
        <v>790</v>
      </c>
      <c r="F418" s="169" t="s">
        <v>791</v>
      </c>
      <c r="G418" s="12"/>
      <c r="H418" s="12"/>
      <c r="I418" s="161"/>
      <c r="J418" s="170">
        <f>BK418</f>
        <v>0</v>
      </c>
      <c r="K418" s="12"/>
      <c r="L418" s="158"/>
      <c r="M418" s="163"/>
      <c r="N418" s="164"/>
      <c r="O418" s="164"/>
      <c r="P418" s="165">
        <f>SUM(P419:P432)</f>
        <v>0</v>
      </c>
      <c r="Q418" s="164"/>
      <c r="R418" s="165">
        <f>SUM(R419:R432)</f>
        <v>0.014998200000000002</v>
      </c>
      <c r="S418" s="164"/>
      <c r="T418" s="166">
        <f>SUM(T419:T432)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59" t="s">
        <v>86</v>
      </c>
      <c r="AT418" s="167" t="s">
        <v>76</v>
      </c>
      <c r="AU418" s="167" t="s">
        <v>8</v>
      </c>
      <c r="AY418" s="159" t="s">
        <v>153</v>
      </c>
      <c r="BK418" s="168">
        <f>SUM(BK419:BK432)</f>
        <v>0</v>
      </c>
    </row>
    <row r="419" s="2" customFormat="1" ht="24.15" customHeight="1">
      <c r="A419" s="37"/>
      <c r="B419" s="171"/>
      <c r="C419" s="172" t="s">
        <v>786</v>
      </c>
      <c r="D419" s="172" t="s">
        <v>156</v>
      </c>
      <c r="E419" s="173" t="s">
        <v>792</v>
      </c>
      <c r="F419" s="174" t="s">
        <v>793</v>
      </c>
      <c r="G419" s="175" t="s">
        <v>159</v>
      </c>
      <c r="H419" s="176">
        <v>10.4</v>
      </c>
      <c r="I419" s="177"/>
      <c r="J419" s="178">
        <f>ROUND(I419*H419,0)</f>
        <v>0</v>
      </c>
      <c r="K419" s="174" t="s">
        <v>160</v>
      </c>
      <c r="L419" s="38"/>
      <c r="M419" s="179" t="s">
        <v>1</v>
      </c>
      <c r="N419" s="180" t="s">
        <v>42</v>
      </c>
      <c r="O419" s="76"/>
      <c r="P419" s="181">
        <f>O419*H419</f>
        <v>0</v>
      </c>
      <c r="Q419" s="181">
        <v>0.00020120000000000001</v>
      </c>
      <c r="R419" s="181">
        <f>Q419*H419</f>
        <v>0.0020924800000000003</v>
      </c>
      <c r="S419" s="181">
        <v>0</v>
      </c>
      <c r="T419" s="182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3" t="s">
        <v>201</v>
      </c>
      <c r="AT419" s="183" t="s">
        <v>156</v>
      </c>
      <c r="AU419" s="183" t="s">
        <v>86</v>
      </c>
      <c r="AY419" s="18" t="s">
        <v>153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8" t="s">
        <v>8</v>
      </c>
      <c r="BK419" s="184">
        <f>ROUND(I419*H419,0)</f>
        <v>0</v>
      </c>
      <c r="BL419" s="18" t="s">
        <v>201</v>
      </c>
      <c r="BM419" s="183" t="s">
        <v>794</v>
      </c>
    </row>
    <row r="420" s="13" customFormat="1">
      <c r="A420" s="13"/>
      <c r="B420" s="185"/>
      <c r="C420" s="13"/>
      <c r="D420" s="186" t="s">
        <v>163</v>
      </c>
      <c r="E420" s="187" t="s">
        <v>1</v>
      </c>
      <c r="F420" s="188" t="s">
        <v>1001</v>
      </c>
      <c r="G420" s="13"/>
      <c r="H420" s="189">
        <v>10.4</v>
      </c>
      <c r="I420" s="190"/>
      <c r="J420" s="13"/>
      <c r="K420" s="13"/>
      <c r="L420" s="185"/>
      <c r="M420" s="191"/>
      <c r="N420" s="192"/>
      <c r="O420" s="192"/>
      <c r="P420" s="192"/>
      <c r="Q420" s="192"/>
      <c r="R420" s="192"/>
      <c r="S420" s="192"/>
      <c r="T420" s="19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163</v>
      </c>
      <c r="AU420" s="187" t="s">
        <v>86</v>
      </c>
      <c r="AV420" s="13" t="s">
        <v>86</v>
      </c>
      <c r="AW420" s="13" t="s">
        <v>33</v>
      </c>
      <c r="AX420" s="13" t="s">
        <v>77</v>
      </c>
      <c r="AY420" s="187" t="s">
        <v>153</v>
      </c>
    </row>
    <row r="421" s="14" customFormat="1">
      <c r="A421" s="14"/>
      <c r="B421" s="194"/>
      <c r="C421" s="14"/>
      <c r="D421" s="186" t="s">
        <v>163</v>
      </c>
      <c r="E421" s="195" t="s">
        <v>1</v>
      </c>
      <c r="F421" s="196" t="s">
        <v>796</v>
      </c>
      <c r="G421" s="14"/>
      <c r="H421" s="197">
        <v>10.4</v>
      </c>
      <c r="I421" s="198"/>
      <c r="J421" s="14"/>
      <c r="K421" s="14"/>
      <c r="L421" s="194"/>
      <c r="M421" s="199"/>
      <c r="N421" s="200"/>
      <c r="O421" s="200"/>
      <c r="P421" s="200"/>
      <c r="Q421" s="200"/>
      <c r="R421" s="200"/>
      <c r="S421" s="200"/>
      <c r="T421" s="20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5" t="s">
        <v>163</v>
      </c>
      <c r="AU421" s="195" t="s">
        <v>86</v>
      </c>
      <c r="AV421" s="14" t="s">
        <v>154</v>
      </c>
      <c r="AW421" s="14" t="s">
        <v>33</v>
      </c>
      <c r="AX421" s="14" t="s">
        <v>8</v>
      </c>
      <c r="AY421" s="195" t="s">
        <v>153</v>
      </c>
    </row>
    <row r="422" s="2" customFormat="1" ht="24.15" customHeight="1">
      <c r="A422" s="37"/>
      <c r="B422" s="171"/>
      <c r="C422" s="172" t="s">
        <v>584</v>
      </c>
      <c r="D422" s="172" t="s">
        <v>156</v>
      </c>
      <c r="E422" s="173" t="s">
        <v>798</v>
      </c>
      <c r="F422" s="174" t="s">
        <v>799</v>
      </c>
      <c r="G422" s="175" t="s">
        <v>159</v>
      </c>
      <c r="H422" s="176">
        <v>10.4</v>
      </c>
      <c r="I422" s="177"/>
      <c r="J422" s="178">
        <f>ROUND(I422*H422,0)</f>
        <v>0</v>
      </c>
      <c r="K422" s="174" t="s">
        <v>160</v>
      </c>
      <c r="L422" s="38"/>
      <c r="M422" s="179" t="s">
        <v>1</v>
      </c>
      <c r="N422" s="180" t="s">
        <v>42</v>
      </c>
      <c r="O422" s="76"/>
      <c r="P422" s="181">
        <f>O422*H422</f>
        <v>0</v>
      </c>
      <c r="Q422" s="181">
        <v>0.00028600000000000001</v>
      </c>
      <c r="R422" s="181">
        <f>Q422*H422</f>
        <v>0.0029744000000000003</v>
      </c>
      <c r="S422" s="181">
        <v>0</v>
      </c>
      <c r="T422" s="18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3" t="s">
        <v>201</v>
      </c>
      <c r="AT422" s="183" t="s">
        <v>156</v>
      </c>
      <c r="AU422" s="183" t="s">
        <v>86</v>
      </c>
      <c r="AY422" s="18" t="s">
        <v>153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8" t="s">
        <v>8</v>
      </c>
      <c r="BK422" s="184">
        <f>ROUND(I422*H422,0)</f>
        <v>0</v>
      </c>
      <c r="BL422" s="18" t="s">
        <v>201</v>
      </c>
      <c r="BM422" s="183" t="s">
        <v>800</v>
      </c>
    </row>
    <row r="423" s="13" customFormat="1">
      <c r="A423" s="13"/>
      <c r="B423" s="185"/>
      <c r="C423" s="13"/>
      <c r="D423" s="186" t="s">
        <v>163</v>
      </c>
      <c r="E423" s="187" t="s">
        <v>1</v>
      </c>
      <c r="F423" s="188" t="s">
        <v>1001</v>
      </c>
      <c r="G423" s="13"/>
      <c r="H423" s="189">
        <v>10.4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163</v>
      </c>
      <c r="AU423" s="187" t="s">
        <v>86</v>
      </c>
      <c r="AV423" s="13" t="s">
        <v>86</v>
      </c>
      <c r="AW423" s="13" t="s">
        <v>33</v>
      </c>
      <c r="AX423" s="13" t="s">
        <v>77</v>
      </c>
      <c r="AY423" s="187" t="s">
        <v>153</v>
      </c>
    </row>
    <row r="424" s="14" customFormat="1">
      <c r="A424" s="14"/>
      <c r="B424" s="194"/>
      <c r="C424" s="14"/>
      <c r="D424" s="186" t="s">
        <v>163</v>
      </c>
      <c r="E424" s="195" t="s">
        <v>1</v>
      </c>
      <c r="F424" s="196" t="s">
        <v>796</v>
      </c>
      <c r="G424" s="14"/>
      <c r="H424" s="197">
        <v>10.4</v>
      </c>
      <c r="I424" s="198"/>
      <c r="J424" s="14"/>
      <c r="K424" s="14"/>
      <c r="L424" s="194"/>
      <c r="M424" s="199"/>
      <c r="N424" s="200"/>
      <c r="O424" s="200"/>
      <c r="P424" s="200"/>
      <c r="Q424" s="200"/>
      <c r="R424" s="200"/>
      <c r="S424" s="200"/>
      <c r="T424" s="20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5" t="s">
        <v>163</v>
      </c>
      <c r="AU424" s="195" t="s">
        <v>86</v>
      </c>
      <c r="AV424" s="14" t="s">
        <v>154</v>
      </c>
      <c r="AW424" s="14" t="s">
        <v>33</v>
      </c>
      <c r="AX424" s="14" t="s">
        <v>8</v>
      </c>
      <c r="AY424" s="195" t="s">
        <v>153</v>
      </c>
    </row>
    <row r="425" s="2" customFormat="1" ht="21.75" customHeight="1">
      <c r="A425" s="37"/>
      <c r="B425" s="171"/>
      <c r="C425" s="172" t="s">
        <v>797</v>
      </c>
      <c r="D425" s="172" t="s">
        <v>156</v>
      </c>
      <c r="E425" s="173" t="s">
        <v>802</v>
      </c>
      <c r="F425" s="174" t="s">
        <v>803</v>
      </c>
      <c r="G425" s="175" t="s">
        <v>159</v>
      </c>
      <c r="H425" s="176">
        <v>17.640000000000001</v>
      </c>
      <c r="I425" s="177"/>
      <c r="J425" s="178">
        <f>ROUND(I425*H425,0)</f>
        <v>0</v>
      </c>
      <c r="K425" s="174" t="s">
        <v>1</v>
      </c>
      <c r="L425" s="38"/>
      <c r="M425" s="179" t="s">
        <v>1</v>
      </c>
      <c r="N425" s="180" t="s">
        <v>42</v>
      </c>
      <c r="O425" s="76"/>
      <c r="P425" s="181">
        <f>O425*H425</f>
        <v>0</v>
      </c>
      <c r="Q425" s="181">
        <v>0.00025500000000000002</v>
      </c>
      <c r="R425" s="181">
        <f>Q425*H425</f>
        <v>0.0044982000000000008</v>
      </c>
      <c r="S425" s="181">
        <v>0</v>
      </c>
      <c r="T425" s="182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3" t="s">
        <v>201</v>
      </c>
      <c r="AT425" s="183" t="s">
        <v>156</v>
      </c>
      <c r="AU425" s="183" t="s">
        <v>86</v>
      </c>
      <c r="AY425" s="18" t="s">
        <v>153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8" t="s">
        <v>8</v>
      </c>
      <c r="BK425" s="184">
        <f>ROUND(I425*H425,0)</f>
        <v>0</v>
      </c>
      <c r="BL425" s="18" t="s">
        <v>201</v>
      </c>
      <c r="BM425" s="183" t="s">
        <v>804</v>
      </c>
    </row>
    <row r="426" s="13" customFormat="1">
      <c r="A426" s="13"/>
      <c r="B426" s="185"/>
      <c r="C426" s="13"/>
      <c r="D426" s="186" t="s">
        <v>163</v>
      </c>
      <c r="E426" s="187" t="s">
        <v>1</v>
      </c>
      <c r="F426" s="188" t="s">
        <v>1028</v>
      </c>
      <c r="G426" s="13"/>
      <c r="H426" s="189">
        <v>14.44</v>
      </c>
      <c r="I426" s="190"/>
      <c r="J426" s="13"/>
      <c r="K426" s="13"/>
      <c r="L426" s="185"/>
      <c r="M426" s="191"/>
      <c r="N426" s="192"/>
      <c r="O426" s="192"/>
      <c r="P426" s="192"/>
      <c r="Q426" s="192"/>
      <c r="R426" s="192"/>
      <c r="S426" s="192"/>
      <c r="T426" s="19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163</v>
      </c>
      <c r="AU426" s="187" t="s">
        <v>86</v>
      </c>
      <c r="AV426" s="13" t="s">
        <v>86</v>
      </c>
      <c r="AW426" s="13" t="s">
        <v>33</v>
      </c>
      <c r="AX426" s="13" t="s">
        <v>77</v>
      </c>
      <c r="AY426" s="187" t="s">
        <v>153</v>
      </c>
    </row>
    <row r="427" s="14" customFormat="1">
      <c r="A427" s="14"/>
      <c r="B427" s="194"/>
      <c r="C427" s="14"/>
      <c r="D427" s="186" t="s">
        <v>163</v>
      </c>
      <c r="E427" s="195" t="s">
        <v>1</v>
      </c>
      <c r="F427" s="196" t="s">
        <v>807</v>
      </c>
      <c r="G427" s="14"/>
      <c r="H427" s="197">
        <v>14.44</v>
      </c>
      <c r="I427" s="198"/>
      <c r="J427" s="14"/>
      <c r="K427" s="14"/>
      <c r="L427" s="194"/>
      <c r="M427" s="199"/>
      <c r="N427" s="200"/>
      <c r="O427" s="200"/>
      <c r="P427" s="200"/>
      <c r="Q427" s="200"/>
      <c r="R427" s="200"/>
      <c r="S427" s="200"/>
      <c r="T427" s="20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95" t="s">
        <v>163</v>
      </c>
      <c r="AU427" s="195" t="s">
        <v>86</v>
      </c>
      <c r="AV427" s="14" t="s">
        <v>154</v>
      </c>
      <c r="AW427" s="14" t="s">
        <v>33</v>
      </c>
      <c r="AX427" s="14" t="s">
        <v>77</v>
      </c>
      <c r="AY427" s="195" t="s">
        <v>153</v>
      </c>
    </row>
    <row r="428" s="13" customFormat="1">
      <c r="A428" s="13"/>
      <c r="B428" s="185"/>
      <c r="C428" s="13"/>
      <c r="D428" s="186" t="s">
        <v>163</v>
      </c>
      <c r="E428" s="187" t="s">
        <v>1</v>
      </c>
      <c r="F428" s="188" t="s">
        <v>1029</v>
      </c>
      <c r="G428" s="13"/>
      <c r="H428" s="189">
        <v>3.2000000000000002</v>
      </c>
      <c r="I428" s="190"/>
      <c r="J428" s="13"/>
      <c r="K428" s="13"/>
      <c r="L428" s="185"/>
      <c r="M428" s="191"/>
      <c r="N428" s="192"/>
      <c r="O428" s="192"/>
      <c r="P428" s="192"/>
      <c r="Q428" s="192"/>
      <c r="R428" s="192"/>
      <c r="S428" s="192"/>
      <c r="T428" s="19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7" t="s">
        <v>163</v>
      </c>
      <c r="AU428" s="187" t="s">
        <v>86</v>
      </c>
      <c r="AV428" s="13" t="s">
        <v>86</v>
      </c>
      <c r="AW428" s="13" t="s">
        <v>33</v>
      </c>
      <c r="AX428" s="13" t="s">
        <v>77</v>
      </c>
      <c r="AY428" s="187" t="s">
        <v>153</v>
      </c>
    </row>
    <row r="429" s="14" customFormat="1">
      <c r="A429" s="14"/>
      <c r="B429" s="194"/>
      <c r="C429" s="14"/>
      <c r="D429" s="186" t="s">
        <v>163</v>
      </c>
      <c r="E429" s="195" t="s">
        <v>1</v>
      </c>
      <c r="F429" s="196" t="s">
        <v>809</v>
      </c>
      <c r="G429" s="14"/>
      <c r="H429" s="197">
        <v>3.2000000000000002</v>
      </c>
      <c r="I429" s="198"/>
      <c r="J429" s="14"/>
      <c r="K429" s="14"/>
      <c r="L429" s="194"/>
      <c r="M429" s="199"/>
      <c r="N429" s="200"/>
      <c r="O429" s="200"/>
      <c r="P429" s="200"/>
      <c r="Q429" s="200"/>
      <c r="R429" s="200"/>
      <c r="S429" s="200"/>
      <c r="T429" s="20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5" t="s">
        <v>163</v>
      </c>
      <c r="AU429" s="195" t="s">
        <v>86</v>
      </c>
      <c r="AV429" s="14" t="s">
        <v>154</v>
      </c>
      <c r="AW429" s="14" t="s">
        <v>33</v>
      </c>
      <c r="AX429" s="14" t="s">
        <v>77</v>
      </c>
      <c r="AY429" s="195" t="s">
        <v>153</v>
      </c>
    </row>
    <row r="430" s="15" customFormat="1">
      <c r="A430" s="15"/>
      <c r="B430" s="212"/>
      <c r="C430" s="15"/>
      <c r="D430" s="186" t="s">
        <v>163</v>
      </c>
      <c r="E430" s="213" t="s">
        <v>110</v>
      </c>
      <c r="F430" s="214" t="s">
        <v>766</v>
      </c>
      <c r="G430" s="15"/>
      <c r="H430" s="215">
        <v>17.640000000000001</v>
      </c>
      <c r="I430" s="216"/>
      <c r="J430" s="15"/>
      <c r="K430" s="15"/>
      <c r="L430" s="212"/>
      <c r="M430" s="217"/>
      <c r="N430" s="218"/>
      <c r="O430" s="218"/>
      <c r="P430" s="218"/>
      <c r="Q430" s="218"/>
      <c r="R430" s="218"/>
      <c r="S430" s="218"/>
      <c r="T430" s="21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13" t="s">
        <v>163</v>
      </c>
      <c r="AU430" s="213" t="s">
        <v>86</v>
      </c>
      <c r="AV430" s="15" t="s">
        <v>161</v>
      </c>
      <c r="AW430" s="15" t="s">
        <v>33</v>
      </c>
      <c r="AX430" s="15" t="s">
        <v>8</v>
      </c>
      <c r="AY430" s="213" t="s">
        <v>153</v>
      </c>
    </row>
    <row r="431" s="2" customFormat="1" ht="16.5" customHeight="1">
      <c r="A431" s="37"/>
      <c r="B431" s="171"/>
      <c r="C431" s="202" t="s">
        <v>801</v>
      </c>
      <c r="D431" s="202" t="s">
        <v>257</v>
      </c>
      <c r="E431" s="203" t="s">
        <v>811</v>
      </c>
      <c r="F431" s="204" t="s">
        <v>812</v>
      </c>
      <c r="G431" s="205" t="s">
        <v>159</v>
      </c>
      <c r="H431" s="206">
        <v>19.404</v>
      </c>
      <c r="I431" s="207"/>
      <c r="J431" s="208">
        <f>ROUND(I431*H431,0)</f>
        <v>0</v>
      </c>
      <c r="K431" s="204" t="s">
        <v>1</v>
      </c>
      <c r="L431" s="209"/>
      <c r="M431" s="210" t="s">
        <v>1</v>
      </c>
      <c r="N431" s="211" t="s">
        <v>42</v>
      </c>
      <c r="O431" s="76"/>
      <c r="P431" s="181">
        <f>O431*H431</f>
        <v>0</v>
      </c>
      <c r="Q431" s="181">
        <v>0.00027999999999999998</v>
      </c>
      <c r="R431" s="181">
        <f>Q431*H431</f>
        <v>0.0054331199999999996</v>
      </c>
      <c r="S431" s="181">
        <v>0</v>
      </c>
      <c r="T431" s="18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3" t="s">
        <v>260</v>
      </c>
      <c r="AT431" s="183" t="s">
        <v>257</v>
      </c>
      <c r="AU431" s="183" t="s">
        <v>86</v>
      </c>
      <c r="AY431" s="18" t="s">
        <v>153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8" t="s">
        <v>8</v>
      </c>
      <c r="BK431" s="184">
        <f>ROUND(I431*H431,0)</f>
        <v>0</v>
      </c>
      <c r="BL431" s="18" t="s">
        <v>201</v>
      </c>
      <c r="BM431" s="183" t="s">
        <v>813</v>
      </c>
    </row>
    <row r="432" s="13" customFormat="1">
      <c r="A432" s="13"/>
      <c r="B432" s="185"/>
      <c r="C432" s="13"/>
      <c r="D432" s="186" t="s">
        <v>163</v>
      </c>
      <c r="E432" s="187" t="s">
        <v>1</v>
      </c>
      <c r="F432" s="188" t="s">
        <v>814</v>
      </c>
      <c r="G432" s="13"/>
      <c r="H432" s="189">
        <v>19.404</v>
      </c>
      <c r="I432" s="190"/>
      <c r="J432" s="13"/>
      <c r="K432" s="13"/>
      <c r="L432" s="185"/>
      <c r="M432" s="191"/>
      <c r="N432" s="192"/>
      <c r="O432" s="192"/>
      <c r="P432" s="192"/>
      <c r="Q432" s="192"/>
      <c r="R432" s="192"/>
      <c r="S432" s="192"/>
      <c r="T432" s="19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7" t="s">
        <v>163</v>
      </c>
      <c r="AU432" s="187" t="s">
        <v>86</v>
      </c>
      <c r="AV432" s="13" t="s">
        <v>86</v>
      </c>
      <c r="AW432" s="13" t="s">
        <v>33</v>
      </c>
      <c r="AX432" s="13" t="s">
        <v>8</v>
      </c>
      <c r="AY432" s="187" t="s">
        <v>153</v>
      </c>
    </row>
    <row r="433" s="12" customFormat="1" ht="25.92" customHeight="1">
      <c r="A433" s="12"/>
      <c r="B433" s="158"/>
      <c r="C433" s="12"/>
      <c r="D433" s="159" t="s">
        <v>76</v>
      </c>
      <c r="E433" s="160" t="s">
        <v>815</v>
      </c>
      <c r="F433" s="160" t="s">
        <v>816</v>
      </c>
      <c r="G433" s="12"/>
      <c r="H433" s="12"/>
      <c r="I433" s="161"/>
      <c r="J433" s="162">
        <f>BK433</f>
        <v>0</v>
      </c>
      <c r="K433" s="12"/>
      <c r="L433" s="158"/>
      <c r="M433" s="163"/>
      <c r="N433" s="164"/>
      <c r="O433" s="164"/>
      <c r="P433" s="165">
        <f>SUM(P434:P451)</f>
        <v>0</v>
      </c>
      <c r="Q433" s="164"/>
      <c r="R433" s="165">
        <f>SUM(R434:R451)</f>
        <v>0</v>
      </c>
      <c r="S433" s="164"/>
      <c r="T433" s="166">
        <f>SUM(T434:T451)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59" t="s">
        <v>161</v>
      </c>
      <c r="AT433" s="167" t="s">
        <v>76</v>
      </c>
      <c r="AU433" s="167" t="s">
        <v>77</v>
      </c>
      <c r="AY433" s="159" t="s">
        <v>153</v>
      </c>
      <c r="BK433" s="168">
        <f>SUM(BK434:BK451)</f>
        <v>0</v>
      </c>
    </row>
    <row r="434" s="2" customFormat="1" ht="16.5" customHeight="1">
      <c r="A434" s="37"/>
      <c r="B434" s="171"/>
      <c r="C434" s="172" t="s">
        <v>810</v>
      </c>
      <c r="D434" s="172" t="s">
        <v>156</v>
      </c>
      <c r="E434" s="173" t="s">
        <v>818</v>
      </c>
      <c r="F434" s="174" t="s">
        <v>819</v>
      </c>
      <c r="G434" s="175" t="s">
        <v>820</v>
      </c>
      <c r="H434" s="176">
        <v>8</v>
      </c>
      <c r="I434" s="177"/>
      <c r="J434" s="178">
        <f>ROUND(I434*H434,0)</f>
        <v>0</v>
      </c>
      <c r="K434" s="174" t="s">
        <v>160</v>
      </c>
      <c r="L434" s="38"/>
      <c r="M434" s="179" t="s">
        <v>1</v>
      </c>
      <c r="N434" s="180" t="s">
        <v>42</v>
      </c>
      <c r="O434" s="76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3" t="s">
        <v>821</v>
      </c>
      <c r="AT434" s="183" t="s">
        <v>156</v>
      </c>
      <c r="AU434" s="183" t="s">
        <v>8</v>
      </c>
      <c r="AY434" s="18" t="s">
        <v>153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8" t="s">
        <v>8</v>
      </c>
      <c r="BK434" s="184">
        <f>ROUND(I434*H434,0)</f>
        <v>0</v>
      </c>
      <c r="BL434" s="18" t="s">
        <v>821</v>
      </c>
      <c r="BM434" s="183" t="s">
        <v>822</v>
      </c>
    </row>
    <row r="435" s="13" customFormat="1">
      <c r="A435" s="13"/>
      <c r="B435" s="185"/>
      <c r="C435" s="13"/>
      <c r="D435" s="186" t="s">
        <v>163</v>
      </c>
      <c r="E435" s="187" t="s">
        <v>1</v>
      </c>
      <c r="F435" s="188" t="s">
        <v>823</v>
      </c>
      <c r="G435" s="13"/>
      <c r="H435" s="189">
        <v>8</v>
      </c>
      <c r="I435" s="190"/>
      <c r="J435" s="13"/>
      <c r="K435" s="13"/>
      <c r="L435" s="185"/>
      <c r="M435" s="191"/>
      <c r="N435" s="192"/>
      <c r="O435" s="192"/>
      <c r="P435" s="192"/>
      <c r="Q435" s="192"/>
      <c r="R435" s="192"/>
      <c r="S435" s="192"/>
      <c r="T435" s="19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7" t="s">
        <v>163</v>
      </c>
      <c r="AU435" s="187" t="s">
        <v>8</v>
      </c>
      <c r="AV435" s="13" t="s">
        <v>86</v>
      </c>
      <c r="AW435" s="13" t="s">
        <v>33</v>
      </c>
      <c r="AX435" s="13" t="s">
        <v>8</v>
      </c>
      <c r="AY435" s="187" t="s">
        <v>153</v>
      </c>
    </row>
    <row r="436" s="2" customFormat="1" ht="16.5" customHeight="1">
      <c r="A436" s="37"/>
      <c r="B436" s="171"/>
      <c r="C436" s="172" t="s">
        <v>817</v>
      </c>
      <c r="D436" s="172" t="s">
        <v>156</v>
      </c>
      <c r="E436" s="173" t="s">
        <v>825</v>
      </c>
      <c r="F436" s="174" t="s">
        <v>826</v>
      </c>
      <c r="G436" s="175" t="s">
        <v>820</v>
      </c>
      <c r="H436" s="176">
        <v>8</v>
      </c>
      <c r="I436" s="177"/>
      <c r="J436" s="178">
        <f>ROUND(I436*H436,0)</f>
        <v>0</v>
      </c>
      <c r="K436" s="174" t="s">
        <v>160</v>
      </c>
      <c r="L436" s="38"/>
      <c r="M436" s="179" t="s">
        <v>1</v>
      </c>
      <c r="N436" s="180" t="s">
        <v>42</v>
      </c>
      <c r="O436" s="76"/>
      <c r="P436" s="181">
        <f>O436*H436</f>
        <v>0</v>
      </c>
      <c r="Q436" s="181">
        <v>0</v>
      </c>
      <c r="R436" s="181">
        <f>Q436*H436</f>
        <v>0</v>
      </c>
      <c r="S436" s="181">
        <v>0</v>
      </c>
      <c r="T436" s="182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3" t="s">
        <v>821</v>
      </c>
      <c r="AT436" s="183" t="s">
        <v>156</v>
      </c>
      <c r="AU436" s="183" t="s">
        <v>8</v>
      </c>
      <c r="AY436" s="18" t="s">
        <v>153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8" t="s">
        <v>8</v>
      </c>
      <c r="BK436" s="184">
        <f>ROUND(I436*H436,0)</f>
        <v>0</v>
      </c>
      <c r="BL436" s="18" t="s">
        <v>821</v>
      </c>
      <c r="BM436" s="183" t="s">
        <v>827</v>
      </c>
    </row>
    <row r="437" s="13" customFormat="1">
      <c r="A437" s="13"/>
      <c r="B437" s="185"/>
      <c r="C437" s="13"/>
      <c r="D437" s="186" t="s">
        <v>163</v>
      </c>
      <c r="E437" s="187" t="s">
        <v>1</v>
      </c>
      <c r="F437" s="188" t="s">
        <v>828</v>
      </c>
      <c r="G437" s="13"/>
      <c r="H437" s="189">
        <v>8</v>
      </c>
      <c r="I437" s="190"/>
      <c r="J437" s="13"/>
      <c r="K437" s="13"/>
      <c r="L437" s="185"/>
      <c r="M437" s="191"/>
      <c r="N437" s="192"/>
      <c r="O437" s="192"/>
      <c r="P437" s="192"/>
      <c r="Q437" s="192"/>
      <c r="R437" s="192"/>
      <c r="S437" s="192"/>
      <c r="T437" s="19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163</v>
      </c>
      <c r="AU437" s="187" t="s">
        <v>8</v>
      </c>
      <c r="AV437" s="13" t="s">
        <v>86</v>
      </c>
      <c r="AW437" s="13" t="s">
        <v>33</v>
      </c>
      <c r="AX437" s="13" t="s">
        <v>77</v>
      </c>
      <c r="AY437" s="187" t="s">
        <v>153</v>
      </c>
    </row>
    <row r="438" s="14" customFormat="1">
      <c r="A438" s="14"/>
      <c r="B438" s="194"/>
      <c r="C438" s="14"/>
      <c r="D438" s="186" t="s">
        <v>163</v>
      </c>
      <c r="E438" s="195" t="s">
        <v>1</v>
      </c>
      <c r="F438" s="196" t="s">
        <v>189</v>
      </c>
      <c r="G438" s="14"/>
      <c r="H438" s="197">
        <v>8</v>
      </c>
      <c r="I438" s="198"/>
      <c r="J438" s="14"/>
      <c r="K438" s="14"/>
      <c r="L438" s="194"/>
      <c r="M438" s="199"/>
      <c r="N438" s="200"/>
      <c r="O438" s="200"/>
      <c r="P438" s="200"/>
      <c r="Q438" s="200"/>
      <c r="R438" s="200"/>
      <c r="S438" s="200"/>
      <c r="T438" s="20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5" t="s">
        <v>163</v>
      </c>
      <c r="AU438" s="195" t="s">
        <v>8</v>
      </c>
      <c r="AV438" s="14" t="s">
        <v>154</v>
      </c>
      <c r="AW438" s="14" t="s">
        <v>33</v>
      </c>
      <c r="AX438" s="14" t="s">
        <v>8</v>
      </c>
      <c r="AY438" s="195" t="s">
        <v>153</v>
      </c>
    </row>
    <row r="439" s="2" customFormat="1" ht="16.5" customHeight="1">
      <c r="A439" s="37"/>
      <c r="B439" s="171"/>
      <c r="C439" s="172" t="s">
        <v>824</v>
      </c>
      <c r="D439" s="172" t="s">
        <v>156</v>
      </c>
      <c r="E439" s="173" t="s">
        <v>830</v>
      </c>
      <c r="F439" s="174" t="s">
        <v>831</v>
      </c>
      <c r="G439" s="175" t="s">
        <v>820</v>
      </c>
      <c r="H439" s="176">
        <v>8</v>
      </c>
      <c r="I439" s="177"/>
      <c r="J439" s="178">
        <f>ROUND(I439*H439,0)</f>
        <v>0</v>
      </c>
      <c r="K439" s="174" t="s">
        <v>160</v>
      </c>
      <c r="L439" s="38"/>
      <c r="M439" s="179" t="s">
        <v>1</v>
      </c>
      <c r="N439" s="180" t="s">
        <v>42</v>
      </c>
      <c r="O439" s="76"/>
      <c r="P439" s="181">
        <f>O439*H439</f>
        <v>0</v>
      </c>
      <c r="Q439" s="181">
        <v>0</v>
      </c>
      <c r="R439" s="181">
        <f>Q439*H439</f>
        <v>0</v>
      </c>
      <c r="S439" s="181">
        <v>0</v>
      </c>
      <c r="T439" s="18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3" t="s">
        <v>821</v>
      </c>
      <c r="AT439" s="183" t="s">
        <v>156</v>
      </c>
      <c r="AU439" s="183" t="s">
        <v>8</v>
      </c>
      <c r="AY439" s="18" t="s">
        <v>153</v>
      </c>
      <c r="BE439" s="184">
        <f>IF(N439="základní",J439,0)</f>
        <v>0</v>
      </c>
      <c r="BF439" s="184">
        <f>IF(N439="snížená",J439,0)</f>
        <v>0</v>
      </c>
      <c r="BG439" s="184">
        <f>IF(N439="zákl. přenesená",J439,0)</f>
        <v>0</v>
      </c>
      <c r="BH439" s="184">
        <f>IF(N439="sníž. přenesená",J439,0)</f>
        <v>0</v>
      </c>
      <c r="BI439" s="184">
        <f>IF(N439="nulová",J439,0)</f>
        <v>0</v>
      </c>
      <c r="BJ439" s="18" t="s">
        <v>8</v>
      </c>
      <c r="BK439" s="184">
        <f>ROUND(I439*H439,0)</f>
        <v>0</v>
      </c>
      <c r="BL439" s="18" t="s">
        <v>821</v>
      </c>
      <c r="BM439" s="183" t="s">
        <v>832</v>
      </c>
    </row>
    <row r="440" s="13" customFormat="1">
      <c r="A440" s="13"/>
      <c r="B440" s="185"/>
      <c r="C440" s="13"/>
      <c r="D440" s="186" t="s">
        <v>163</v>
      </c>
      <c r="E440" s="187" t="s">
        <v>1</v>
      </c>
      <c r="F440" s="188" t="s">
        <v>833</v>
      </c>
      <c r="G440" s="13"/>
      <c r="H440" s="189">
        <v>8</v>
      </c>
      <c r="I440" s="190"/>
      <c r="J440" s="13"/>
      <c r="K440" s="13"/>
      <c r="L440" s="185"/>
      <c r="M440" s="191"/>
      <c r="N440" s="192"/>
      <c r="O440" s="192"/>
      <c r="P440" s="192"/>
      <c r="Q440" s="192"/>
      <c r="R440" s="192"/>
      <c r="S440" s="192"/>
      <c r="T440" s="19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7" t="s">
        <v>163</v>
      </c>
      <c r="AU440" s="187" t="s">
        <v>8</v>
      </c>
      <c r="AV440" s="13" t="s">
        <v>86</v>
      </c>
      <c r="AW440" s="13" t="s">
        <v>33</v>
      </c>
      <c r="AX440" s="13" t="s">
        <v>77</v>
      </c>
      <c r="AY440" s="187" t="s">
        <v>153</v>
      </c>
    </row>
    <row r="441" s="14" customFormat="1">
      <c r="A441" s="14"/>
      <c r="B441" s="194"/>
      <c r="C441" s="14"/>
      <c r="D441" s="186" t="s">
        <v>163</v>
      </c>
      <c r="E441" s="195" t="s">
        <v>1</v>
      </c>
      <c r="F441" s="196" t="s">
        <v>189</v>
      </c>
      <c r="G441" s="14"/>
      <c r="H441" s="197">
        <v>8</v>
      </c>
      <c r="I441" s="198"/>
      <c r="J441" s="14"/>
      <c r="K441" s="14"/>
      <c r="L441" s="194"/>
      <c r="M441" s="199"/>
      <c r="N441" s="200"/>
      <c r="O441" s="200"/>
      <c r="P441" s="200"/>
      <c r="Q441" s="200"/>
      <c r="R441" s="200"/>
      <c r="S441" s="200"/>
      <c r="T441" s="20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95" t="s">
        <v>163</v>
      </c>
      <c r="AU441" s="195" t="s">
        <v>8</v>
      </c>
      <c r="AV441" s="14" t="s">
        <v>154</v>
      </c>
      <c r="AW441" s="14" t="s">
        <v>33</v>
      </c>
      <c r="AX441" s="14" t="s">
        <v>8</v>
      </c>
      <c r="AY441" s="195" t="s">
        <v>153</v>
      </c>
    </row>
    <row r="442" s="2" customFormat="1" ht="16.5" customHeight="1">
      <c r="A442" s="37"/>
      <c r="B442" s="171"/>
      <c r="C442" s="172" t="s">
        <v>829</v>
      </c>
      <c r="D442" s="172" t="s">
        <v>156</v>
      </c>
      <c r="E442" s="173" t="s">
        <v>835</v>
      </c>
      <c r="F442" s="174" t="s">
        <v>836</v>
      </c>
      <c r="G442" s="175" t="s">
        <v>820</v>
      </c>
      <c r="H442" s="176">
        <v>8</v>
      </c>
      <c r="I442" s="177"/>
      <c r="J442" s="178">
        <f>ROUND(I442*H442,0)</f>
        <v>0</v>
      </c>
      <c r="K442" s="174" t="s">
        <v>160</v>
      </c>
      <c r="L442" s="38"/>
      <c r="M442" s="179" t="s">
        <v>1</v>
      </c>
      <c r="N442" s="180" t="s">
        <v>42</v>
      </c>
      <c r="O442" s="76"/>
      <c r="P442" s="181">
        <f>O442*H442</f>
        <v>0</v>
      </c>
      <c r="Q442" s="181">
        <v>0</v>
      </c>
      <c r="R442" s="181">
        <f>Q442*H442</f>
        <v>0</v>
      </c>
      <c r="S442" s="181">
        <v>0</v>
      </c>
      <c r="T442" s="182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3" t="s">
        <v>821</v>
      </c>
      <c r="AT442" s="183" t="s">
        <v>156</v>
      </c>
      <c r="AU442" s="183" t="s">
        <v>8</v>
      </c>
      <c r="AY442" s="18" t="s">
        <v>153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8" t="s">
        <v>8</v>
      </c>
      <c r="BK442" s="184">
        <f>ROUND(I442*H442,0)</f>
        <v>0</v>
      </c>
      <c r="BL442" s="18" t="s">
        <v>821</v>
      </c>
      <c r="BM442" s="183" t="s">
        <v>837</v>
      </c>
    </row>
    <row r="443" s="13" customFormat="1">
      <c r="A443" s="13"/>
      <c r="B443" s="185"/>
      <c r="C443" s="13"/>
      <c r="D443" s="186" t="s">
        <v>163</v>
      </c>
      <c r="E443" s="187" t="s">
        <v>1</v>
      </c>
      <c r="F443" s="188" t="s">
        <v>838</v>
      </c>
      <c r="G443" s="13"/>
      <c r="H443" s="189">
        <v>8</v>
      </c>
      <c r="I443" s="190"/>
      <c r="J443" s="13"/>
      <c r="K443" s="13"/>
      <c r="L443" s="185"/>
      <c r="M443" s="191"/>
      <c r="N443" s="192"/>
      <c r="O443" s="192"/>
      <c r="P443" s="192"/>
      <c r="Q443" s="192"/>
      <c r="R443" s="192"/>
      <c r="S443" s="192"/>
      <c r="T443" s="19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7" t="s">
        <v>163</v>
      </c>
      <c r="AU443" s="187" t="s">
        <v>8</v>
      </c>
      <c r="AV443" s="13" t="s">
        <v>86</v>
      </c>
      <c r="AW443" s="13" t="s">
        <v>33</v>
      </c>
      <c r="AX443" s="13" t="s">
        <v>77</v>
      </c>
      <c r="AY443" s="187" t="s">
        <v>153</v>
      </c>
    </row>
    <row r="444" s="14" customFormat="1">
      <c r="A444" s="14"/>
      <c r="B444" s="194"/>
      <c r="C444" s="14"/>
      <c r="D444" s="186" t="s">
        <v>163</v>
      </c>
      <c r="E444" s="195" t="s">
        <v>1</v>
      </c>
      <c r="F444" s="196" t="s">
        <v>189</v>
      </c>
      <c r="G444" s="14"/>
      <c r="H444" s="197">
        <v>8</v>
      </c>
      <c r="I444" s="198"/>
      <c r="J444" s="14"/>
      <c r="K444" s="14"/>
      <c r="L444" s="194"/>
      <c r="M444" s="199"/>
      <c r="N444" s="200"/>
      <c r="O444" s="200"/>
      <c r="P444" s="200"/>
      <c r="Q444" s="200"/>
      <c r="R444" s="200"/>
      <c r="S444" s="200"/>
      <c r="T444" s="20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5" t="s">
        <v>163</v>
      </c>
      <c r="AU444" s="195" t="s">
        <v>8</v>
      </c>
      <c r="AV444" s="14" t="s">
        <v>154</v>
      </c>
      <c r="AW444" s="14" t="s">
        <v>33</v>
      </c>
      <c r="AX444" s="14" t="s">
        <v>8</v>
      </c>
      <c r="AY444" s="195" t="s">
        <v>153</v>
      </c>
    </row>
    <row r="445" s="2" customFormat="1" ht="21.75" customHeight="1">
      <c r="A445" s="37"/>
      <c r="B445" s="171"/>
      <c r="C445" s="172" t="s">
        <v>834</v>
      </c>
      <c r="D445" s="172" t="s">
        <v>156</v>
      </c>
      <c r="E445" s="173" t="s">
        <v>839</v>
      </c>
      <c r="F445" s="174" t="s">
        <v>840</v>
      </c>
      <c r="G445" s="175" t="s">
        <v>820</v>
      </c>
      <c r="H445" s="176">
        <v>40</v>
      </c>
      <c r="I445" s="177"/>
      <c r="J445" s="178">
        <f>ROUND(I445*H445,0)</f>
        <v>0</v>
      </c>
      <c r="K445" s="174" t="s">
        <v>160</v>
      </c>
      <c r="L445" s="38"/>
      <c r="M445" s="179" t="s">
        <v>1</v>
      </c>
      <c r="N445" s="180" t="s">
        <v>42</v>
      </c>
      <c r="O445" s="76"/>
      <c r="P445" s="181">
        <f>O445*H445</f>
        <v>0</v>
      </c>
      <c r="Q445" s="181">
        <v>0</v>
      </c>
      <c r="R445" s="181">
        <f>Q445*H445</f>
        <v>0</v>
      </c>
      <c r="S445" s="181">
        <v>0</v>
      </c>
      <c r="T445" s="182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3" t="s">
        <v>821</v>
      </c>
      <c r="AT445" s="183" t="s">
        <v>156</v>
      </c>
      <c r="AU445" s="183" t="s">
        <v>8</v>
      </c>
      <c r="AY445" s="18" t="s">
        <v>153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8" t="s">
        <v>8</v>
      </c>
      <c r="BK445" s="184">
        <f>ROUND(I445*H445,0)</f>
        <v>0</v>
      </c>
      <c r="BL445" s="18" t="s">
        <v>821</v>
      </c>
      <c r="BM445" s="183" t="s">
        <v>841</v>
      </c>
    </row>
    <row r="446" s="13" customFormat="1">
      <c r="A446" s="13"/>
      <c r="B446" s="185"/>
      <c r="C446" s="13"/>
      <c r="D446" s="186" t="s">
        <v>163</v>
      </c>
      <c r="E446" s="187" t="s">
        <v>1</v>
      </c>
      <c r="F446" s="188" t="s">
        <v>842</v>
      </c>
      <c r="G446" s="13"/>
      <c r="H446" s="189">
        <v>40</v>
      </c>
      <c r="I446" s="190"/>
      <c r="J446" s="13"/>
      <c r="K446" s="13"/>
      <c r="L446" s="185"/>
      <c r="M446" s="191"/>
      <c r="N446" s="192"/>
      <c r="O446" s="192"/>
      <c r="P446" s="192"/>
      <c r="Q446" s="192"/>
      <c r="R446" s="192"/>
      <c r="S446" s="192"/>
      <c r="T446" s="19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163</v>
      </c>
      <c r="AU446" s="187" t="s">
        <v>8</v>
      </c>
      <c r="AV446" s="13" t="s">
        <v>86</v>
      </c>
      <c r="AW446" s="13" t="s">
        <v>33</v>
      </c>
      <c r="AX446" s="13" t="s">
        <v>8</v>
      </c>
      <c r="AY446" s="187" t="s">
        <v>153</v>
      </c>
    </row>
    <row r="447" s="2" customFormat="1" ht="24.15" customHeight="1">
      <c r="A447" s="37"/>
      <c r="B447" s="171"/>
      <c r="C447" s="172" t="s">
        <v>596</v>
      </c>
      <c r="D447" s="172" t="s">
        <v>156</v>
      </c>
      <c r="E447" s="173" t="s">
        <v>844</v>
      </c>
      <c r="F447" s="174" t="s">
        <v>845</v>
      </c>
      <c r="G447" s="175" t="s">
        <v>820</v>
      </c>
      <c r="H447" s="176">
        <v>8</v>
      </c>
      <c r="I447" s="177"/>
      <c r="J447" s="178">
        <f>ROUND(I447*H447,0)</f>
        <v>0</v>
      </c>
      <c r="K447" s="174" t="s">
        <v>160</v>
      </c>
      <c r="L447" s="38"/>
      <c r="M447" s="179" t="s">
        <v>1</v>
      </c>
      <c r="N447" s="180" t="s">
        <v>42</v>
      </c>
      <c r="O447" s="76"/>
      <c r="P447" s="181">
        <f>O447*H447</f>
        <v>0</v>
      </c>
      <c r="Q447" s="181">
        <v>0</v>
      </c>
      <c r="R447" s="181">
        <f>Q447*H447</f>
        <v>0</v>
      </c>
      <c r="S447" s="181">
        <v>0</v>
      </c>
      <c r="T447" s="182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3" t="s">
        <v>821</v>
      </c>
      <c r="AT447" s="183" t="s">
        <v>156</v>
      </c>
      <c r="AU447" s="183" t="s">
        <v>8</v>
      </c>
      <c r="AY447" s="18" t="s">
        <v>153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8" t="s">
        <v>8</v>
      </c>
      <c r="BK447" s="184">
        <f>ROUND(I447*H447,0)</f>
        <v>0</v>
      </c>
      <c r="BL447" s="18" t="s">
        <v>821</v>
      </c>
      <c r="BM447" s="183" t="s">
        <v>846</v>
      </c>
    </row>
    <row r="448" s="13" customFormat="1">
      <c r="A448" s="13"/>
      <c r="B448" s="185"/>
      <c r="C448" s="13"/>
      <c r="D448" s="186" t="s">
        <v>163</v>
      </c>
      <c r="E448" s="187" t="s">
        <v>1</v>
      </c>
      <c r="F448" s="188" t="s">
        <v>847</v>
      </c>
      <c r="G448" s="13"/>
      <c r="H448" s="189">
        <v>8</v>
      </c>
      <c r="I448" s="190"/>
      <c r="J448" s="13"/>
      <c r="K448" s="13"/>
      <c r="L448" s="185"/>
      <c r="M448" s="191"/>
      <c r="N448" s="192"/>
      <c r="O448" s="192"/>
      <c r="P448" s="192"/>
      <c r="Q448" s="192"/>
      <c r="R448" s="192"/>
      <c r="S448" s="192"/>
      <c r="T448" s="19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7" t="s">
        <v>163</v>
      </c>
      <c r="AU448" s="187" t="s">
        <v>8</v>
      </c>
      <c r="AV448" s="13" t="s">
        <v>86</v>
      </c>
      <c r="AW448" s="13" t="s">
        <v>33</v>
      </c>
      <c r="AX448" s="13" t="s">
        <v>77</v>
      </c>
      <c r="AY448" s="187" t="s">
        <v>153</v>
      </c>
    </row>
    <row r="449" s="14" customFormat="1">
      <c r="A449" s="14"/>
      <c r="B449" s="194"/>
      <c r="C449" s="14"/>
      <c r="D449" s="186" t="s">
        <v>163</v>
      </c>
      <c r="E449" s="195" t="s">
        <v>1</v>
      </c>
      <c r="F449" s="196" t="s">
        <v>189</v>
      </c>
      <c r="G449" s="14"/>
      <c r="H449" s="197">
        <v>8</v>
      </c>
      <c r="I449" s="198"/>
      <c r="J449" s="14"/>
      <c r="K449" s="14"/>
      <c r="L449" s="194"/>
      <c r="M449" s="199"/>
      <c r="N449" s="200"/>
      <c r="O449" s="200"/>
      <c r="P449" s="200"/>
      <c r="Q449" s="200"/>
      <c r="R449" s="200"/>
      <c r="S449" s="200"/>
      <c r="T449" s="20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5" t="s">
        <v>163</v>
      </c>
      <c r="AU449" s="195" t="s">
        <v>8</v>
      </c>
      <c r="AV449" s="14" t="s">
        <v>154</v>
      </c>
      <c r="AW449" s="14" t="s">
        <v>33</v>
      </c>
      <c r="AX449" s="14" t="s">
        <v>8</v>
      </c>
      <c r="AY449" s="195" t="s">
        <v>153</v>
      </c>
    </row>
    <row r="450" s="2" customFormat="1" ht="16.5" customHeight="1">
      <c r="A450" s="37"/>
      <c r="B450" s="171"/>
      <c r="C450" s="172" t="s">
        <v>843</v>
      </c>
      <c r="D450" s="172" t="s">
        <v>156</v>
      </c>
      <c r="E450" s="173" t="s">
        <v>848</v>
      </c>
      <c r="F450" s="174" t="s">
        <v>849</v>
      </c>
      <c r="G450" s="175" t="s">
        <v>820</v>
      </c>
      <c r="H450" s="176">
        <v>2</v>
      </c>
      <c r="I450" s="177"/>
      <c r="J450" s="178">
        <f>ROUND(I450*H450,0)</f>
        <v>0</v>
      </c>
      <c r="K450" s="174" t="s">
        <v>160</v>
      </c>
      <c r="L450" s="38"/>
      <c r="M450" s="179" t="s">
        <v>1</v>
      </c>
      <c r="N450" s="180" t="s">
        <v>42</v>
      </c>
      <c r="O450" s="76"/>
      <c r="P450" s="181">
        <f>O450*H450</f>
        <v>0</v>
      </c>
      <c r="Q450" s="181">
        <v>0</v>
      </c>
      <c r="R450" s="181">
        <f>Q450*H450</f>
        <v>0</v>
      </c>
      <c r="S450" s="181">
        <v>0</v>
      </c>
      <c r="T450" s="182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3" t="s">
        <v>821</v>
      </c>
      <c r="AT450" s="183" t="s">
        <v>156</v>
      </c>
      <c r="AU450" s="183" t="s">
        <v>8</v>
      </c>
      <c r="AY450" s="18" t="s">
        <v>153</v>
      </c>
      <c r="BE450" s="184">
        <f>IF(N450="základní",J450,0)</f>
        <v>0</v>
      </c>
      <c r="BF450" s="184">
        <f>IF(N450="snížená",J450,0)</f>
        <v>0</v>
      </c>
      <c r="BG450" s="184">
        <f>IF(N450="zákl. přenesená",J450,0)</f>
        <v>0</v>
      </c>
      <c r="BH450" s="184">
        <f>IF(N450="sníž. přenesená",J450,0)</f>
        <v>0</v>
      </c>
      <c r="BI450" s="184">
        <f>IF(N450="nulová",J450,0)</f>
        <v>0</v>
      </c>
      <c r="BJ450" s="18" t="s">
        <v>8</v>
      </c>
      <c r="BK450" s="184">
        <f>ROUND(I450*H450,0)</f>
        <v>0</v>
      </c>
      <c r="BL450" s="18" t="s">
        <v>821</v>
      </c>
      <c r="BM450" s="183" t="s">
        <v>850</v>
      </c>
    </row>
    <row r="451" s="13" customFormat="1">
      <c r="A451" s="13"/>
      <c r="B451" s="185"/>
      <c r="C451" s="13"/>
      <c r="D451" s="186" t="s">
        <v>163</v>
      </c>
      <c r="E451" s="187" t="s">
        <v>1</v>
      </c>
      <c r="F451" s="188" t="s">
        <v>851</v>
      </c>
      <c r="G451" s="13"/>
      <c r="H451" s="189">
        <v>2</v>
      </c>
      <c r="I451" s="190"/>
      <c r="J451" s="13"/>
      <c r="K451" s="13"/>
      <c r="L451" s="185"/>
      <c r="M451" s="220"/>
      <c r="N451" s="221"/>
      <c r="O451" s="221"/>
      <c r="P451" s="221"/>
      <c r="Q451" s="221"/>
      <c r="R451" s="221"/>
      <c r="S451" s="221"/>
      <c r="T451" s="22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7" t="s">
        <v>163</v>
      </c>
      <c r="AU451" s="187" t="s">
        <v>8</v>
      </c>
      <c r="AV451" s="13" t="s">
        <v>86</v>
      </c>
      <c r="AW451" s="13" t="s">
        <v>33</v>
      </c>
      <c r="AX451" s="13" t="s">
        <v>8</v>
      </c>
      <c r="AY451" s="187" t="s">
        <v>153</v>
      </c>
    </row>
    <row r="452" s="2" customFormat="1" ht="6.96" customHeight="1">
      <c r="A452" s="37"/>
      <c r="B452" s="59"/>
      <c r="C452" s="60"/>
      <c r="D452" s="60"/>
      <c r="E452" s="60"/>
      <c r="F452" s="60"/>
      <c r="G452" s="60"/>
      <c r="H452" s="60"/>
      <c r="I452" s="60"/>
      <c r="J452" s="60"/>
      <c r="K452" s="60"/>
      <c r="L452" s="38"/>
      <c r="M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</sheetData>
  <autoFilter ref="C133:K451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19" t="s">
        <v>98</v>
      </c>
      <c r="BA2" s="119" t="s">
        <v>99</v>
      </c>
      <c r="BB2" s="119" t="s">
        <v>1</v>
      </c>
      <c r="BC2" s="119" t="s">
        <v>1030</v>
      </c>
      <c r="BD2" s="119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19" t="s">
        <v>101</v>
      </c>
      <c r="BA3" s="119" t="s">
        <v>99</v>
      </c>
      <c r="BB3" s="119" t="s">
        <v>1</v>
      </c>
      <c r="BC3" s="119" t="s">
        <v>1031</v>
      </c>
      <c r="BD3" s="119" t="s">
        <v>86</v>
      </c>
    </row>
    <row r="4" s="1" customFormat="1" ht="24.96" customHeight="1">
      <c r="B4" s="21"/>
      <c r="D4" s="22" t="s">
        <v>103</v>
      </c>
      <c r="L4" s="21"/>
      <c r="M4" s="120" t="s">
        <v>11</v>
      </c>
      <c r="AT4" s="18" t="s">
        <v>3</v>
      </c>
      <c r="AZ4" s="119" t="s">
        <v>104</v>
      </c>
      <c r="BA4" s="119" t="s">
        <v>105</v>
      </c>
      <c r="BB4" s="119" t="s">
        <v>1</v>
      </c>
      <c r="BC4" s="119" t="s">
        <v>1032</v>
      </c>
      <c r="BD4" s="119" t="s">
        <v>86</v>
      </c>
    </row>
    <row r="5" s="1" customFormat="1" ht="6.96" customHeight="1">
      <c r="B5" s="21"/>
      <c r="L5" s="21"/>
      <c r="AZ5" s="119" t="s">
        <v>107</v>
      </c>
      <c r="BA5" s="119" t="s">
        <v>108</v>
      </c>
      <c r="BB5" s="119" t="s">
        <v>1</v>
      </c>
      <c r="BC5" s="119" t="s">
        <v>1033</v>
      </c>
      <c r="BD5" s="119" t="s">
        <v>86</v>
      </c>
    </row>
    <row r="6" s="1" customFormat="1" ht="12" customHeight="1">
      <c r="B6" s="21"/>
      <c r="D6" s="31" t="s">
        <v>17</v>
      </c>
      <c r="L6" s="21"/>
      <c r="AZ6" s="119" t="s">
        <v>110</v>
      </c>
      <c r="BA6" s="119" t="s">
        <v>111</v>
      </c>
      <c r="BB6" s="119" t="s">
        <v>1</v>
      </c>
      <c r="BC6" s="119" t="s">
        <v>1034</v>
      </c>
      <c r="BD6" s="119" t="s">
        <v>86</v>
      </c>
    </row>
    <row r="7" s="1" customFormat="1" ht="16.5" customHeight="1">
      <c r="B7" s="21"/>
      <c r="E7" s="121" t="str">
        <f>'Rekapitulace stavby'!K6</f>
        <v>Stavební úpravy soc. zázemí UHK, FIM - 3.n.p.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1035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10. 6. 2023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ROUND(J135,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ROUND((SUM(BE135:BE435)),  0)</f>
        <v>0</v>
      </c>
      <c r="G33" s="37"/>
      <c r="H33" s="37"/>
      <c r="I33" s="128">
        <v>0.20999999999999999</v>
      </c>
      <c r="J33" s="127">
        <f>ROUND(((SUM(BE135:BE435))*I33),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ROUND((SUM(BF135:BF435)),  0)</f>
        <v>0</v>
      </c>
      <c r="G34" s="37"/>
      <c r="H34" s="37"/>
      <c r="I34" s="128">
        <v>0.14999999999999999</v>
      </c>
      <c r="J34" s="127">
        <f>ROUND(((SUM(BF135:BF435))*I34),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ROUND((SUM(BG135:BG435)),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ROUND((SUM(BH135:BH435)),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ROUND((SUM(BI135:BI435)),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FIM - 3.n.p.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14 - Kompletní modernizace sociálního zázemí m.č. 401-402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10. 6. 2023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118</v>
      </c>
      <c r="D96" s="37"/>
      <c r="E96" s="37"/>
      <c r="F96" s="37"/>
      <c r="G96" s="37"/>
      <c r="H96" s="37"/>
      <c r="I96" s="37"/>
      <c r="J96" s="95">
        <f>J135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119</v>
      </c>
    </row>
    <row r="97" s="9" customFormat="1" ht="24.96" customHeight="1">
      <c r="A97" s="9"/>
      <c r="B97" s="140"/>
      <c r="C97" s="9"/>
      <c r="D97" s="141" t="s">
        <v>120</v>
      </c>
      <c r="E97" s="142"/>
      <c r="F97" s="142"/>
      <c r="G97" s="142"/>
      <c r="H97" s="142"/>
      <c r="I97" s="142"/>
      <c r="J97" s="143">
        <f>J136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121</v>
      </c>
      <c r="E98" s="146"/>
      <c r="F98" s="146"/>
      <c r="G98" s="146"/>
      <c r="H98" s="146"/>
      <c r="I98" s="146"/>
      <c r="J98" s="147">
        <f>J137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122</v>
      </c>
      <c r="E99" s="146"/>
      <c r="F99" s="146"/>
      <c r="G99" s="146"/>
      <c r="H99" s="146"/>
      <c r="I99" s="146"/>
      <c r="J99" s="147">
        <f>J140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123</v>
      </c>
      <c r="E100" s="146"/>
      <c r="F100" s="146"/>
      <c r="G100" s="146"/>
      <c r="H100" s="146"/>
      <c r="I100" s="146"/>
      <c r="J100" s="147">
        <f>J143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124</v>
      </c>
      <c r="E101" s="146"/>
      <c r="F101" s="146"/>
      <c r="G101" s="146"/>
      <c r="H101" s="146"/>
      <c r="I101" s="146"/>
      <c r="J101" s="147">
        <f>J161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125</v>
      </c>
      <c r="E102" s="146"/>
      <c r="F102" s="146"/>
      <c r="G102" s="146"/>
      <c r="H102" s="146"/>
      <c r="I102" s="146"/>
      <c r="J102" s="147">
        <f>J169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0"/>
      <c r="C103" s="9"/>
      <c r="D103" s="141" t="s">
        <v>126</v>
      </c>
      <c r="E103" s="142"/>
      <c r="F103" s="142"/>
      <c r="G103" s="142"/>
      <c r="H103" s="142"/>
      <c r="I103" s="142"/>
      <c r="J103" s="143">
        <f>J172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4"/>
      <c r="C104" s="10"/>
      <c r="D104" s="145" t="s">
        <v>127</v>
      </c>
      <c r="E104" s="146"/>
      <c r="F104" s="146"/>
      <c r="G104" s="146"/>
      <c r="H104" s="146"/>
      <c r="I104" s="146"/>
      <c r="J104" s="147">
        <f>J173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128</v>
      </c>
      <c r="E105" s="146"/>
      <c r="F105" s="146"/>
      <c r="G105" s="146"/>
      <c r="H105" s="146"/>
      <c r="I105" s="146"/>
      <c r="J105" s="147">
        <f>J178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129</v>
      </c>
      <c r="E106" s="146"/>
      <c r="F106" s="146"/>
      <c r="G106" s="146"/>
      <c r="H106" s="146"/>
      <c r="I106" s="146"/>
      <c r="J106" s="147">
        <f>J227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130</v>
      </c>
      <c r="E107" s="146"/>
      <c r="F107" s="146"/>
      <c r="G107" s="146"/>
      <c r="H107" s="146"/>
      <c r="I107" s="146"/>
      <c r="J107" s="147">
        <f>J233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131</v>
      </c>
      <c r="E108" s="146"/>
      <c r="F108" s="146"/>
      <c r="G108" s="146"/>
      <c r="H108" s="146"/>
      <c r="I108" s="146"/>
      <c r="J108" s="147">
        <f>J266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132</v>
      </c>
      <c r="E109" s="146"/>
      <c r="F109" s="146"/>
      <c r="G109" s="146"/>
      <c r="H109" s="146"/>
      <c r="I109" s="146"/>
      <c r="J109" s="147">
        <f>J272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133</v>
      </c>
      <c r="E110" s="146"/>
      <c r="F110" s="146"/>
      <c r="G110" s="146"/>
      <c r="H110" s="146"/>
      <c r="I110" s="146"/>
      <c r="J110" s="147">
        <f>J302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134</v>
      </c>
      <c r="E111" s="146"/>
      <c r="F111" s="146"/>
      <c r="G111" s="146"/>
      <c r="H111" s="146"/>
      <c r="I111" s="146"/>
      <c r="J111" s="147">
        <f>J331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135</v>
      </c>
      <c r="E112" s="146"/>
      <c r="F112" s="146"/>
      <c r="G112" s="146"/>
      <c r="H112" s="146"/>
      <c r="I112" s="146"/>
      <c r="J112" s="147">
        <f>J363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136</v>
      </c>
      <c r="E113" s="146"/>
      <c r="F113" s="146"/>
      <c r="G113" s="146"/>
      <c r="H113" s="146"/>
      <c r="I113" s="146"/>
      <c r="J113" s="147">
        <f>J397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1036</v>
      </c>
      <c r="E114" s="146"/>
      <c r="F114" s="146"/>
      <c r="G114" s="146"/>
      <c r="H114" s="146"/>
      <c r="I114" s="146"/>
      <c r="J114" s="147">
        <f>J412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40"/>
      <c r="C115" s="9"/>
      <c r="D115" s="141" t="s">
        <v>137</v>
      </c>
      <c r="E115" s="142"/>
      <c r="F115" s="142"/>
      <c r="G115" s="142"/>
      <c r="H115" s="142"/>
      <c r="I115" s="142"/>
      <c r="J115" s="143">
        <f>J417</f>
        <v>0</v>
      </c>
      <c r="K115" s="9"/>
      <c r="L115" s="14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138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17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121" t="str">
        <f>E7</f>
        <v>Stavební úpravy soc. zázemí UHK, FIM - 3.n.p.</v>
      </c>
      <c r="F125" s="31"/>
      <c r="G125" s="31"/>
      <c r="H125" s="31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113</v>
      </c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7"/>
      <c r="D127" s="37"/>
      <c r="E127" s="66" t="str">
        <f>E9</f>
        <v>14 - Kompletní modernizace sociálního zázemí m.č. 401-402</v>
      </c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21</v>
      </c>
      <c r="D129" s="37"/>
      <c r="E129" s="37"/>
      <c r="F129" s="26" t="str">
        <f>F12</f>
        <v>Hradec Králové</v>
      </c>
      <c r="G129" s="37"/>
      <c r="H129" s="37"/>
      <c r="I129" s="31" t="s">
        <v>23</v>
      </c>
      <c r="J129" s="68" t="str">
        <f>IF(J12="","",J12)</f>
        <v>10. 6. 2023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40.05" customHeight="1">
      <c r="A131" s="37"/>
      <c r="B131" s="38"/>
      <c r="C131" s="31" t="s">
        <v>25</v>
      </c>
      <c r="D131" s="37"/>
      <c r="E131" s="37"/>
      <c r="F131" s="26" t="str">
        <f>E15</f>
        <v>UHK- Hradecká 1249/6, 500 03 Hradec Králové</v>
      </c>
      <c r="G131" s="37"/>
      <c r="H131" s="37"/>
      <c r="I131" s="31" t="s">
        <v>31</v>
      </c>
      <c r="J131" s="35" t="str">
        <f>E21</f>
        <v>Gebas atelier architects, Hradec Králové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29</v>
      </c>
      <c r="D132" s="37"/>
      <c r="E132" s="37"/>
      <c r="F132" s="26" t="str">
        <f>IF(E18="","",E18)</f>
        <v>Vyplň údaj</v>
      </c>
      <c r="G132" s="37"/>
      <c r="H132" s="37"/>
      <c r="I132" s="31" t="s">
        <v>34</v>
      </c>
      <c r="J132" s="35" t="str">
        <f>E24</f>
        <v>ing. V. Švehla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48"/>
      <c r="B134" s="149"/>
      <c r="C134" s="150" t="s">
        <v>139</v>
      </c>
      <c r="D134" s="151" t="s">
        <v>62</v>
      </c>
      <c r="E134" s="151" t="s">
        <v>58</v>
      </c>
      <c r="F134" s="151" t="s">
        <v>59</v>
      </c>
      <c r="G134" s="151" t="s">
        <v>140</v>
      </c>
      <c r="H134" s="151" t="s">
        <v>141</v>
      </c>
      <c r="I134" s="151" t="s">
        <v>142</v>
      </c>
      <c r="J134" s="151" t="s">
        <v>117</v>
      </c>
      <c r="K134" s="152" t="s">
        <v>143</v>
      </c>
      <c r="L134" s="153"/>
      <c r="M134" s="85" t="s">
        <v>1</v>
      </c>
      <c r="N134" s="86" t="s">
        <v>41</v>
      </c>
      <c r="O134" s="86" t="s">
        <v>144</v>
      </c>
      <c r="P134" s="86" t="s">
        <v>145</v>
      </c>
      <c r="Q134" s="86" t="s">
        <v>146</v>
      </c>
      <c r="R134" s="86" t="s">
        <v>147</v>
      </c>
      <c r="S134" s="86" t="s">
        <v>148</v>
      </c>
      <c r="T134" s="87" t="s">
        <v>149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="2" customFormat="1" ht="22.8" customHeight="1">
      <c r="A135" s="37"/>
      <c r="B135" s="38"/>
      <c r="C135" s="92" t="s">
        <v>150</v>
      </c>
      <c r="D135" s="37"/>
      <c r="E135" s="37"/>
      <c r="F135" s="37"/>
      <c r="G135" s="37"/>
      <c r="H135" s="37"/>
      <c r="I135" s="37"/>
      <c r="J135" s="154">
        <f>BK135</f>
        <v>0</v>
      </c>
      <c r="K135" s="37"/>
      <c r="L135" s="38"/>
      <c r="M135" s="88"/>
      <c r="N135" s="72"/>
      <c r="O135" s="89"/>
      <c r="P135" s="155">
        <f>P136+P172+P417</f>
        <v>0</v>
      </c>
      <c r="Q135" s="89"/>
      <c r="R135" s="155">
        <f>R136+R172+R417</f>
        <v>3.4767142951159995</v>
      </c>
      <c r="S135" s="89"/>
      <c r="T135" s="156">
        <f>T136+T172+T417</f>
        <v>5.1805043000000008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76</v>
      </c>
      <c r="AU135" s="18" t="s">
        <v>119</v>
      </c>
      <c r="BK135" s="157">
        <f>BK136+BK172+BK417</f>
        <v>0</v>
      </c>
    </row>
    <row r="136" s="12" customFormat="1" ht="25.92" customHeight="1">
      <c r="A136" s="12"/>
      <c r="B136" s="158"/>
      <c r="C136" s="12"/>
      <c r="D136" s="159" t="s">
        <v>76</v>
      </c>
      <c r="E136" s="160" t="s">
        <v>151</v>
      </c>
      <c r="F136" s="160" t="s">
        <v>152</v>
      </c>
      <c r="G136" s="12"/>
      <c r="H136" s="12"/>
      <c r="I136" s="161"/>
      <c r="J136" s="162">
        <f>BK136</f>
        <v>0</v>
      </c>
      <c r="K136" s="12"/>
      <c r="L136" s="158"/>
      <c r="M136" s="163"/>
      <c r="N136" s="164"/>
      <c r="O136" s="164"/>
      <c r="P136" s="165">
        <f>P137+P140+P143+P161+P169</f>
        <v>0</v>
      </c>
      <c r="Q136" s="164"/>
      <c r="R136" s="165">
        <f>R137+R140+R143+R161+R169</f>
        <v>0.24922715521600003</v>
      </c>
      <c r="S136" s="164"/>
      <c r="T136" s="166">
        <f>T137+T140+T143+T161+T169</f>
        <v>4.4570836000000007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</v>
      </c>
      <c r="AT136" s="167" t="s">
        <v>76</v>
      </c>
      <c r="AU136" s="167" t="s">
        <v>77</v>
      </c>
      <c r="AY136" s="159" t="s">
        <v>153</v>
      </c>
      <c r="BK136" s="168">
        <f>BK137+BK140+BK143+BK161+BK169</f>
        <v>0</v>
      </c>
    </row>
    <row r="137" s="12" customFormat="1" ht="22.8" customHeight="1">
      <c r="A137" s="12"/>
      <c r="B137" s="158"/>
      <c r="C137" s="12"/>
      <c r="D137" s="159" t="s">
        <v>76</v>
      </c>
      <c r="E137" s="169" t="s">
        <v>154</v>
      </c>
      <c r="F137" s="169" t="s">
        <v>155</v>
      </c>
      <c r="G137" s="12"/>
      <c r="H137" s="12"/>
      <c r="I137" s="161"/>
      <c r="J137" s="170">
        <f>BK137</f>
        <v>0</v>
      </c>
      <c r="K137" s="12"/>
      <c r="L137" s="158"/>
      <c r="M137" s="163"/>
      <c r="N137" s="164"/>
      <c r="O137" s="164"/>
      <c r="P137" s="165">
        <f>SUM(P138:P139)</f>
        <v>0</v>
      </c>
      <c r="Q137" s="164"/>
      <c r="R137" s="165">
        <f>SUM(R138:R139)</f>
        <v>0.14266000000000001</v>
      </c>
      <c r="S137" s="164"/>
      <c r="T137" s="166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9" t="s">
        <v>8</v>
      </c>
      <c r="AT137" s="167" t="s">
        <v>76</v>
      </c>
      <c r="AU137" s="167" t="s">
        <v>8</v>
      </c>
      <c r="AY137" s="159" t="s">
        <v>153</v>
      </c>
      <c r="BK137" s="168">
        <f>SUM(BK138:BK139)</f>
        <v>0</v>
      </c>
    </row>
    <row r="138" s="2" customFormat="1" ht="33" customHeight="1">
      <c r="A138" s="37"/>
      <c r="B138" s="171"/>
      <c r="C138" s="172" t="s">
        <v>8</v>
      </c>
      <c r="D138" s="172" t="s">
        <v>156</v>
      </c>
      <c r="E138" s="173" t="s">
        <v>157</v>
      </c>
      <c r="F138" s="174" t="s">
        <v>158</v>
      </c>
      <c r="G138" s="175" t="s">
        <v>159</v>
      </c>
      <c r="H138" s="176">
        <v>2</v>
      </c>
      <c r="I138" s="177"/>
      <c r="J138" s="178">
        <f>ROUND(I138*H138,0)</f>
        <v>0</v>
      </c>
      <c r="K138" s="174" t="s">
        <v>160</v>
      </c>
      <c r="L138" s="38"/>
      <c r="M138" s="179" t="s">
        <v>1</v>
      </c>
      <c r="N138" s="180" t="s">
        <v>42</v>
      </c>
      <c r="O138" s="76"/>
      <c r="P138" s="181">
        <f>O138*H138</f>
        <v>0</v>
      </c>
      <c r="Q138" s="181">
        <v>0.071330000000000005</v>
      </c>
      <c r="R138" s="181">
        <f>Q138*H138</f>
        <v>0.14266000000000001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161</v>
      </c>
      <c r="AT138" s="183" t="s">
        <v>156</v>
      </c>
      <c r="AU138" s="183" t="s">
        <v>86</v>
      </c>
      <c r="AY138" s="18" t="s">
        <v>153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</v>
      </c>
      <c r="BK138" s="184">
        <f>ROUND(I138*H138,0)</f>
        <v>0</v>
      </c>
      <c r="BL138" s="18" t="s">
        <v>161</v>
      </c>
      <c r="BM138" s="183" t="s">
        <v>162</v>
      </c>
    </row>
    <row r="139" s="13" customFormat="1">
      <c r="A139" s="13"/>
      <c r="B139" s="185"/>
      <c r="C139" s="13"/>
      <c r="D139" s="186" t="s">
        <v>163</v>
      </c>
      <c r="E139" s="187" t="s">
        <v>1</v>
      </c>
      <c r="F139" s="188" t="s">
        <v>1037</v>
      </c>
      <c r="G139" s="13"/>
      <c r="H139" s="189">
        <v>2</v>
      </c>
      <c r="I139" s="190"/>
      <c r="J139" s="13"/>
      <c r="K139" s="13"/>
      <c r="L139" s="185"/>
      <c r="M139" s="191"/>
      <c r="N139" s="192"/>
      <c r="O139" s="192"/>
      <c r="P139" s="192"/>
      <c r="Q139" s="192"/>
      <c r="R139" s="192"/>
      <c r="S139" s="192"/>
      <c r="T139" s="19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163</v>
      </c>
      <c r="AU139" s="187" t="s">
        <v>86</v>
      </c>
      <c r="AV139" s="13" t="s">
        <v>86</v>
      </c>
      <c r="AW139" s="13" t="s">
        <v>33</v>
      </c>
      <c r="AX139" s="13" t="s">
        <v>8</v>
      </c>
      <c r="AY139" s="187" t="s">
        <v>153</v>
      </c>
    </row>
    <row r="140" s="12" customFormat="1" ht="22.8" customHeight="1">
      <c r="A140" s="12"/>
      <c r="B140" s="158"/>
      <c r="C140" s="12"/>
      <c r="D140" s="159" t="s">
        <v>76</v>
      </c>
      <c r="E140" s="169" t="s">
        <v>165</v>
      </c>
      <c r="F140" s="169" t="s">
        <v>166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SUM(P141:P142)</f>
        <v>0</v>
      </c>
      <c r="Q140" s="164"/>
      <c r="R140" s="165">
        <f>SUM(R141:R142)</f>
        <v>0.10483560000000002</v>
      </c>
      <c r="S140" s="164"/>
      <c r="T140" s="166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</v>
      </c>
      <c r="AT140" s="167" t="s">
        <v>76</v>
      </c>
      <c r="AU140" s="167" t="s">
        <v>8</v>
      </c>
      <c r="AY140" s="159" t="s">
        <v>153</v>
      </c>
      <c r="BK140" s="168">
        <f>SUM(BK141:BK142)</f>
        <v>0</v>
      </c>
    </row>
    <row r="141" s="2" customFormat="1" ht="24.15" customHeight="1">
      <c r="A141" s="37"/>
      <c r="B141" s="171"/>
      <c r="C141" s="172" t="s">
        <v>86</v>
      </c>
      <c r="D141" s="172" t="s">
        <v>156</v>
      </c>
      <c r="E141" s="173" t="s">
        <v>167</v>
      </c>
      <c r="F141" s="174" t="s">
        <v>168</v>
      </c>
      <c r="G141" s="175" t="s">
        <v>159</v>
      </c>
      <c r="H141" s="176">
        <v>10.278000000000001</v>
      </c>
      <c r="I141" s="177"/>
      <c r="J141" s="178">
        <f>ROUND(I141*H141,0)</f>
        <v>0</v>
      </c>
      <c r="K141" s="174" t="s">
        <v>160</v>
      </c>
      <c r="L141" s="38"/>
      <c r="M141" s="179" t="s">
        <v>1</v>
      </c>
      <c r="N141" s="180" t="s">
        <v>42</v>
      </c>
      <c r="O141" s="76"/>
      <c r="P141" s="181">
        <f>O141*H141</f>
        <v>0</v>
      </c>
      <c r="Q141" s="181">
        <v>0.010200000000000001</v>
      </c>
      <c r="R141" s="181">
        <f>Q141*H141</f>
        <v>0.10483560000000002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161</v>
      </c>
      <c r="AT141" s="183" t="s">
        <v>156</v>
      </c>
      <c r="AU141" s="183" t="s">
        <v>86</v>
      </c>
      <c r="AY141" s="18" t="s">
        <v>153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</v>
      </c>
      <c r="BK141" s="184">
        <f>ROUND(I141*H141,0)</f>
        <v>0</v>
      </c>
      <c r="BL141" s="18" t="s">
        <v>161</v>
      </c>
      <c r="BM141" s="183" t="s">
        <v>169</v>
      </c>
    </row>
    <row r="142" s="13" customFormat="1">
      <c r="A142" s="13"/>
      <c r="B142" s="185"/>
      <c r="C142" s="13"/>
      <c r="D142" s="186" t="s">
        <v>163</v>
      </c>
      <c r="E142" s="187" t="s">
        <v>1</v>
      </c>
      <c r="F142" s="188" t="s">
        <v>104</v>
      </c>
      <c r="G142" s="13"/>
      <c r="H142" s="189">
        <v>10.278000000000001</v>
      </c>
      <c r="I142" s="190"/>
      <c r="J142" s="13"/>
      <c r="K142" s="13"/>
      <c r="L142" s="185"/>
      <c r="M142" s="191"/>
      <c r="N142" s="192"/>
      <c r="O142" s="192"/>
      <c r="P142" s="192"/>
      <c r="Q142" s="192"/>
      <c r="R142" s="192"/>
      <c r="S142" s="192"/>
      <c r="T142" s="19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163</v>
      </c>
      <c r="AU142" s="187" t="s">
        <v>86</v>
      </c>
      <c r="AV142" s="13" t="s">
        <v>86</v>
      </c>
      <c r="AW142" s="13" t="s">
        <v>33</v>
      </c>
      <c r="AX142" s="13" t="s">
        <v>8</v>
      </c>
      <c r="AY142" s="187" t="s">
        <v>153</v>
      </c>
    </row>
    <row r="143" s="12" customFormat="1" ht="22.8" customHeight="1">
      <c r="A143" s="12"/>
      <c r="B143" s="158"/>
      <c r="C143" s="12"/>
      <c r="D143" s="159" t="s">
        <v>76</v>
      </c>
      <c r="E143" s="169" t="s">
        <v>170</v>
      </c>
      <c r="F143" s="169" t="s">
        <v>171</v>
      </c>
      <c r="G143" s="12"/>
      <c r="H143" s="12"/>
      <c r="I143" s="161"/>
      <c r="J143" s="170">
        <f>BK143</f>
        <v>0</v>
      </c>
      <c r="K143" s="12"/>
      <c r="L143" s="158"/>
      <c r="M143" s="163"/>
      <c r="N143" s="164"/>
      <c r="O143" s="164"/>
      <c r="P143" s="165">
        <f>SUM(P144:P160)</f>
        <v>0</v>
      </c>
      <c r="Q143" s="164"/>
      <c r="R143" s="165">
        <f>SUM(R144:R160)</f>
        <v>0.0017315552160000001</v>
      </c>
      <c r="S143" s="164"/>
      <c r="T143" s="166">
        <f>SUM(T144:T160)</f>
        <v>4.4570836000000007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</v>
      </c>
      <c r="AT143" s="167" t="s">
        <v>76</v>
      </c>
      <c r="AU143" s="167" t="s">
        <v>8</v>
      </c>
      <c r="AY143" s="159" t="s">
        <v>153</v>
      </c>
      <c r="BK143" s="168">
        <f>SUM(BK144:BK160)</f>
        <v>0</v>
      </c>
    </row>
    <row r="144" s="2" customFormat="1" ht="33" customHeight="1">
      <c r="A144" s="37"/>
      <c r="B144" s="171"/>
      <c r="C144" s="172" t="s">
        <v>154</v>
      </c>
      <c r="D144" s="172" t="s">
        <v>156</v>
      </c>
      <c r="E144" s="173" t="s">
        <v>172</v>
      </c>
      <c r="F144" s="174" t="s">
        <v>173</v>
      </c>
      <c r="G144" s="175" t="s">
        <v>159</v>
      </c>
      <c r="H144" s="176">
        <v>10.278000000000001</v>
      </c>
      <c r="I144" s="177"/>
      <c r="J144" s="178">
        <f>ROUND(I144*H144,0)</f>
        <v>0</v>
      </c>
      <c r="K144" s="174" t="s">
        <v>160</v>
      </c>
      <c r="L144" s="38"/>
      <c r="M144" s="179" t="s">
        <v>1</v>
      </c>
      <c r="N144" s="180" t="s">
        <v>42</v>
      </c>
      <c r="O144" s="76"/>
      <c r="P144" s="181">
        <f>O144*H144</f>
        <v>0</v>
      </c>
      <c r="Q144" s="181">
        <v>0.00012999999999999999</v>
      </c>
      <c r="R144" s="181">
        <f>Q144*H144</f>
        <v>0.00133614</v>
      </c>
      <c r="S144" s="181">
        <v>0</v>
      </c>
      <c r="T144" s="18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3" t="s">
        <v>161</v>
      </c>
      <c r="AT144" s="183" t="s">
        <v>156</v>
      </c>
      <c r="AU144" s="183" t="s">
        <v>86</v>
      </c>
      <c r="AY144" s="18" t="s">
        <v>153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8" t="s">
        <v>8</v>
      </c>
      <c r="BK144" s="184">
        <f>ROUND(I144*H144,0)</f>
        <v>0</v>
      </c>
      <c r="BL144" s="18" t="s">
        <v>161</v>
      </c>
      <c r="BM144" s="183" t="s">
        <v>165</v>
      </c>
    </row>
    <row r="145" s="13" customFormat="1">
      <c r="A145" s="13"/>
      <c r="B145" s="185"/>
      <c r="C145" s="13"/>
      <c r="D145" s="186" t="s">
        <v>163</v>
      </c>
      <c r="E145" s="187" t="s">
        <v>1</v>
      </c>
      <c r="F145" s="188" t="s">
        <v>104</v>
      </c>
      <c r="G145" s="13"/>
      <c r="H145" s="189">
        <v>10.278000000000001</v>
      </c>
      <c r="I145" s="190"/>
      <c r="J145" s="13"/>
      <c r="K145" s="13"/>
      <c r="L145" s="185"/>
      <c r="M145" s="191"/>
      <c r="N145" s="192"/>
      <c r="O145" s="192"/>
      <c r="P145" s="192"/>
      <c r="Q145" s="192"/>
      <c r="R145" s="192"/>
      <c r="S145" s="192"/>
      <c r="T145" s="19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163</v>
      </c>
      <c r="AU145" s="187" t="s">
        <v>86</v>
      </c>
      <c r="AV145" s="13" t="s">
        <v>86</v>
      </c>
      <c r="AW145" s="13" t="s">
        <v>33</v>
      </c>
      <c r="AX145" s="13" t="s">
        <v>8</v>
      </c>
      <c r="AY145" s="187" t="s">
        <v>153</v>
      </c>
    </row>
    <row r="146" s="2" customFormat="1" ht="24.15" customHeight="1">
      <c r="A146" s="37"/>
      <c r="B146" s="171"/>
      <c r="C146" s="172" t="s">
        <v>161</v>
      </c>
      <c r="D146" s="172" t="s">
        <v>156</v>
      </c>
      <c r="E146" s="173" t="s">
        <v>174</v>
      </c>
      <c r="F146" s="174" t="s">
        <v>175</v>
      </c>
      <c r="G146" s="175" t="s">
        <v>159</v>
      </c>
      <c r="H146" s="176">
        <v>10.278000000000001</v>
      </c>
      <c r="I146" s="177"/>
      <c r="J146" s="178">
        <f>ROUND(I146*H146,0)</f>
        <v>0</v>
      </c>
      <c r="K146" s="174" t="s">
        <v>160</v>
      </c>
      <c r="L146" s="38"/>
      <c r="M146" s="179" t="s">
        <v>1</v>
      </c>
      <c r="N146" s="180" t="s">
        <v>42</v>
      </c>
      <c r="O146" s="76"/>
      <c r="P146" s="181">
        <f>O146*H146</f>
        <v>0</v>
      </c>
      <c r="Q146" s="181">
        <v>3.4999999999999997E-05</v>
      </c>
      <c r="R146" s="181">
        <f>Q146*H146</f>
        <v>0.00035973</v>
      </c>
      <c r="S146" s="181">
        <v>0</v>
      </c>
      <c r="T146" s="18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3" t="s">
        <v>161</v>
      </c>
      <c r="AT146" s="183" t="s">
        <v>156</v>
      </c>
      <c r="AU146" s="183" t="s">
        <v>86</v>
      </c>
      <c r="AY146" s="18" t="s">
        <v>153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8" t="s">
        <v>8</v>
      </c>
      <c r="BK146" s="184">
        <f>ROUND(I146*H146,0)</f>
        <v>0</v>
      </c>
      <c r="BL146" s="18" t="s">
        <v>161</v>
      </c>
      <c r="BM146" s="183" t="s">
        <v>176</v>
      </c>
    </row>
    <row r="147" s="13" customFormat="1">
      <c r="A147" s="13"/>
      <c r="B147" s="185"/>
      <c r="C147" s="13"/>
      <c r="D147" s="186" t="s">
        <v>163</v>
      </c>
      <c r="E147" s="187" t="s">
        <v>1</v>
      </c>
      <c r="F147" s="188" t="s">
        <v>104</v>
      </c>
      <c r="G147" s="13"/>
      <c r="H147" s="189">
        <v>10.278000000000001</v>
      </c>
      <c r="I147" s="190"/>
      <c r="J147" s="13"/>
      <c r="K147" s="13"/>
      <c r="L147" s="185"/>
      <c r="M147" s="191"/>
      <c r="N147" s="192"/>
      <c r="O147" s="192"/>
      <c r="P147" s="192"/>
      <c r="Q147" s="192"/>
      <c r="R147" s="192"/>
      <c r="S147" s="192"/>
      <c r="T147" s="19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163</v>
      </c>
      <c r="AU147" s="187" t="s">
        <v>86</v>
      </c>
      <c r="AV147" s="13" t="s">
        <v>86</v>
      </c>
      <c r="AW147" s="13" t="s">
        <v>33</v>
      </c>
      <c r="AX147" s="13" t="s">
        <v>8</v>
      </c>
      <c r="AY147" s="187" t="s">
        <v>153</v>
      </c>
    </row>
    <row r="148" s="2" customFormat="1" ht="21.75" customHeight="1">
      <c r="A148" s="37"/>
      <c r="B148" s="171"/>
      <c r="C148" s="172" t="s">
        <v>177</v>
      </c>
      <c r="D148" s="172" t="s">
        <v>156</v>
      </c>
      <c r="E148" s="173" t="s">
        <v>178</v>
      </c>
      <c r="F148" s="174" t="s">
        <v>179</v>
      </c>
      <c r="G148" s="175" t="s">
        <v>159</v>
      </c>
      <c r="H148" s="176">
        <v>10.278000000000001</v>
      </c>
      <c r="I148" s="177"/>
      <c r="J148" s="178">
        <f>ROUND(I148*H148,0)</f>
        <v>0</v>
      </c>
      <c r="K148" s="174" t="s">
        <v>160</v>
      </c>
      <c r="L148" s="38"/>
      <c r="M148" s="179" t="s">
        <v>1</v>
      </c>
      <c r="N148" s="180" t="s">
        <v>42</v>
      </c>
      <c r="O148" s="76"/>
      <c r="P148" s="181">
        <f>O148*H148</f>
        <v>0</v>
      </c>
      <c r="Q148" s="181">
        <v>3.472E-06</v>
      </c>
      <c r="R148" s="181">
        <f>Q148*H148</f>
        <v>3.5685215999999999E-05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161</v>
      </c>
      <c r="AT148" s="183" t="s">
        <v>156</v>
      </c>
      <c r="AU148" s="183" t="s">
        <v>86</v>
      </c>
      <c r="AY148" s="18" t="s">
        <v>153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8" t="s">
        <v>8</v>
      </c>
      <c r="BK148" s="184">
        <f>ROUND(I148*H148,0)</f>
        <v>0</v>
      </c>
      <c r="BL148" s="18" t="s">
        <v>161</v>
      </c>
      <c r="BM148" s="183" t="s">
        <v>180</v>
      </c>
    </row>
    <row r="149" s="13" customFormat="1">
      <c r="A149" s="13"/>
      <c r="B149" s="185"/>
      <c r="C149" s="13"/>
      <c r="D149" s="186" t="s">
        <v>163</v>
      </c>
      <c r="E149" s="187" t="s">
        <v>1</v>
      </c>
      <c r="F149" s="188" t="s">
        <v>104</v>
      </c>
      <c r="G149" s="13"/>
      <c r="H149" s="189">
        <v>10.278000000000001</v>
      </c>
      <c r="I149" s="190"/>
      <c r="J149" s="13"/>
      <c r="K149" s="13"/>
      <c r="L149" s="185"/>
      <c r="M149" s="191"/>
      <c r="N149" s="192"/>
      <c r="O149" s="192"/>
      <c r="P149" s="192"/>
      <c r="Q149" s="192"/>
      <c r="R149" s="192"/>
      <c r="S149" s="192"/>
      <c r="T149" s="19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163</v>
      </c>
      <c r="AU149" s="187" t="s">
        <v>86</v>
      </c>
      <c r="AV149" s="13" t="s">
        <v>86</v>
      </c>
      <c r="AW149" s="13" t="s">
        <v>33</v>
      </c>
      <c r="AX149" s="13" t="s">
        <v>8</v>
      </c>
      <c r="AY149" s="187" t="s">
        <v>153</v>
      </c>
    </row>
    <row r="150" s="2" customFormat="1" ht="24.15" customHeight="1">
      <c r="A150" s="37"/>
      <c r="B150" s="171"/>
      <c r="C150" s="172" t="s">
        <v>165</v>
      </c>
      <c r="D150" s="172" t="s">
        <v>156</v>
      </c>
      <c r="E150" s="173" t="s">
        <v>181</v>
      </c>
      <c r="F150" s="174" t="s">
        <v>182</v>
      </c>
      <c r="G150" s="175" t="s">
        <v>159</v>
      </c>
      <c r="H150" s="176">
        <v>10.278000000000001</v>
      </c>
      <c r="I150" s="177"/>
      <c r="J150" s="178">
        <f>ROUND(I150*H150,0)</f>
        <v>0</v>
      </c>
      <c r="K150" s="174" t="s">
        <v>160</v>
      </c>
      <c r="L150" s="38"/>
      <c r="M150" s="179" t="s">
        <v>1</v>
      </c>
      <c r="N150" s="180" t="s">
        <v>42</v>
      </c>
      <c r="O150" s="76"/>
      <c r="P150" s="181">
        <f>O150*H150</f>
        <v>0</v>
      </c>
      <c r="Q150" s="181">
        <v>0</v>
      </c>
      <c r="R150" s="181">
        <f>Q150*H150</f>
        <v>0</v>
      </c>
      <c r="S150" s="181">
        <v>0.057000000000000002</v>
      </c>
      <c r="T150" s="182">
        <f>S150*H150</f>
        <v>0.58584600000000009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3" t="s">
        <v>161</v>
      </c>
      <c r="AT150" s="183" t="s">
        <v>156</v>
      </c>
      <c r="AU150" s="183" t="s">
        <v>86</v>
      </c>
      <c r="AY150" s="18" t="s">
        <v>153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8" t="s">
        <v>8</v>
      </c>
      <c r="BK150" s="184">
        <f>ROUND(I150*H150,0)</f>
        <v>0</v>
      </c>
      <c r="BL150" s="18" t="s">
        <v>161</v>
      </c>
      <c r="BM150" s="183" t="s">
        <v>183</v>
      </c>
    </row>
    <row r="151" s="13" customFormat="1">
      <c r="A151" s="13"/>
      <c r="B151" s="185"/>
      <c r="C151" s="13"/>
      <c r="D151" s="186" t="s">
        <v>163</v>
      </c>
      <c r="E151" s="187" t="s">
        <v>1</v>
      </c>
      <c r="F151" s="188" t="s">
        <v>104</v>
      </c>
      <c r="G151" s="13"/>
      <c r="H151" s="189">
        <v>10.278000000000001</v>
      </c>
      <c r="I151" s="190"/>
      <c r="J151" s="13"/>
      <c r="K151" s="13"/>
      <c r="L151" s="185"/>
      <c r="M151" s="191"/>
      <c r="N151" s="192"/>
      <c r="O151" s="192"/>
      <c r="P151" s="192"/>
      <c r="Q151" s="192"/>
      <c r="R151" s="192"/>
      <c r="S151" s="192"/>
      <c r="T151" s="19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163</v>
      </c>
      <c r="AU151" s="187" t="s">
        <v>86</v>
      </c>
      <c r="AV151" s="13" t="s">
        <v>86</v>
      </c>
      <c r="AW151" s="13" t="s">
        <v>33</v>
      </c>
      <c r="AX151" s="13" t="s">
        <v>8</v>
      </c>
      <c r="AY151" s="187" t="s">
        <v>153</v>
      </c>
    </row>
    <row r="152" s="2" customFormat="1" ht="21.75" customHeight="1">
      <c r="A152" s="37"/>
      <c r="B152" s="171"/>
      <c r="C152" s="172" t="s">
        <v>184</v>
      </c>
      <c r="D152" s="172" t="s">
        <v>156</v>
      </c>
      <c r="E152" s="173" t="s">
        <v>185</v>
      </c>
      <c r="F152" s="174" t="s">
        <v>186</v>
      </c>
      <c r="G152" s="175" t="s">
        <v>159</v>
      </c>
      <c r="H152" s="176">
        <v>3.2000000000000002</v>
      </c>
      <c r="I152" s="177"/>
      <c r="J152" s="178">
        <f>ROUND(I152*H152,0)</f>
        <v>0</v>
      </c>
      <c r="K152" s="174" t="s">
        <v>160</v>
      </c>
      <c r="L152" s="38"/>
      <c r="M152" s="179" t="s">
        <v>1</v>
      </c>
      <c r="N152" s="180" t="s">
        <v>42</v>
      </c>
      <c r="O152" s="76"/>
      <c r="P152" s="181">
        <f>O152*H152</f>
        <v>0</v>
      </c>
      <c r="Q152" s="181">
        <v>0</v>
      </c>
      <c r="R152" s="181">
        <f>Q152*H152</f>
        <v>0</v>
      </c>
      <c r="S152" s="181">
        <v>0.087999999999999995</v>
      </c>
      <c r="T152" s="182">
        <f>S152*H152</f>
        <v>0.28160000000000002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3" t="s">
        <v>161</v>
      </c>
      <c r="AT152" s="183" t="s">
        <v>156</v>
      </c>
      <c r="AU152" s="183" t="s">
        <v>86</v>
      </c>
      <c r="AY152" s="18" t="s">
        <v>153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8" t="s">
        <v>8</v>
      </c>
      <c r="BK152" s="184">
        <f>ROUND(I152*H152,0)</f>
        <v>0</v>
      </c>
      <c r="BL152" s="18" t="s">
        <v>161</v>
      </c>
      <c r="BM152" s="183" t="s">
        <v>93</v>
      </c>
    </row>
    <row r="153" s="13" customFormat="1">
      <c r="A153" s="13"/>
      <c r="B153" s="185"/>
      <c r="C153" s="13"/>
      <c r="D153" s="186" t="s">
        <v>163</v>
      </c>
      <c r="E153" s="187" t="s">
        <v>1</v>
      </c>
      <c r="F153" s="188" t="s">
        <v>982</v>
      </c>
      <c r="G153" s="13"/>
      <c r="H153" s="189">
        <v>3.2000000000000002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163</v>
      </c>
      <c r="AU153" s="187" t="s">
        <v>86</v>
      </c>
      <c r="AV153" s="13" t="s">
        <v>86</v>
      </c>
      <c r="AW153" s="13" t="s">
        <v>33</v>
      </c>
      <c r="AX153" s="13" t="s">
        <v>77</v>
      </c>
      <c r="AY153" s="187" t="s">
        <v>153</v>
      </c>
    </row>
    <row r="154" s="14" customFormat="1">
      <c r="A154" s="14"/>
      <c r="B154" s="194"/>
      <c r="C154" s="14"/>
      <c r="D154" s="186" t="s">
        <v>163</v>
      </c>
      <c r="E154" s="195" t="s">
        <v>1</v>
      </c>
      <c r="F154" s="196" t="s">
        <v>189</v>
      </c>
      <c r="G154" s="14"/>
      <c r="H154" s="197">
        <v>3.2000000000000002</v>
      </c>
      <c r="I154" s="198"/>
      <c r="J154" s="14"/>
      <c r="K154" s="14"/>
      <c r="L154" s="194"/>
      <c r="M154" s="199"/>
      <c r="N154" s="200"/>
      <c r="O154" s="200"/>
      <c r="P154" s="200"/>
      <c r="Q154" s="200"/>
      <c r="R154" s="200"/>
      <c r="S154" s="200"/>
      <c r="T154" s="20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5" t="s">
        <v>163</v>
      </c>
      <c r="AU154" s="195" t="s">
        <v>86</v>
      </c>
      <c r="AV154" s="14" t="s">
        <v>154</v>
      </c>
      <c r="AW154" s="14" t="s">
        <v>33</v>
      </c>
      <c r="AX154" s="14" t="s">
        <v>8</v>
      </c>
      <c r="AY154" s="195" t="s">
        <v>153</v>
      </c>
    </row>
    <row r="155" s="2" customFormat="1" ht="24.15" customHeight="1">
      <c r="A155" s="37"/>
      <c r="B155" s="171"/>
      <c r="C155" s="172" t="s">
        <v>176</v>
      </c>
      <c r="D155" s="172" t="s">
        <v>156</v>
      </c>
      <c r="E155" s="173" t="s">
        <v>190</v>
      </c>
      <c r="F155" s="174" t="s">
        <v>191</v>
      </c>
      <c r="G155" s="175" t="s">
        <v>159</v>
      </c>
      <c r="H155" s="176">
        <v>2</v>
      </c>
      <c r="I155" s="177"/>
      <c r="J155" s="178">
        <f>ROUND(I155*H155,0)</f>
        <v>0</v>
      </c>
      <c r="K155" s="174" t="s">
        <v>160</v>
      </c>
      <c r="L155" s="38"/>
      <c r="M155" s="179" t="s">
        <v>1</v>
      </c>
      <c r="N155" s="180" t="s">
        <v>42</v>
      </c>
      <c r="O155" s="76"/>
      <c r="P155" s="181">
        <f>O155*H155</f>
        <v>0</v>
      </c>
      <c r="Q155" s="181">
        <v>0</v>
      </c>
      <c r="R155" s="181">
        <f>Q155*H155</f>
        <v>0</v>
      </c>
      <c r="S155" s="181">
        <v>0.27000000000000002</v>
      </c>
      <c r="T155" s="182">
        <f>S155*H155</f>
        <v>0.54000000000000004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3" t="s">
        <v>161</v>
      </c>
      <c r="AT155" s="183" t="s">
        <v>156</v>
      </c>
      <c r="AU155" s="183" t="s">
        <v>86</v>
      </c>
      <c r="AY155" s="18" t="s">
        <v>153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8" t="s">
        <v>8</v>
      </c>
      <c r="BK155" s="184">
        <f>ROUND(I155*H155,0)</f>
        <v>0</v>
      </c>
      <c r="BL155" s="18" t="s">
        <v>161</v>
      </c>
      <c r="BM155" s="183" t="s">
        <v>192</v>
      </c>
    </row>
    <row r="156" s="13" customFormat="1">
      <c r="A156" s="13"/>
      <c r="B156" s="185"/>
      <c r="C156" s="13"/>
      <c r="D156" s="186" t="s">
        <v>163</v>
      </c>
      <c r="E156" s="187" t="s">
        <v>1</v>
      </c>
      <c r="F156" s="188" t="s">
        <v>1037</v>
      </c>
      <c r="G156" s="13"/>
      <c r="H156" s="189">
        <v>2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163</v>
      </c>
      <c r="AU156" s="187" t="s">
        <v>86</v>
      </c>
      <c r="AV156" s="13" t="s">
        <v>86</v>
      </c>
      <c r="AW156" s="13" t="s">
        <v>33</v>
      </c>
      <c r="AX156" s="13" t="s">
        <v>8</v>
      </c>
      <c r="AY156" s="187" t="s">
        <v>153</v>
      </c>
    </row>
    <row r="157" s="2" customFormat="1" ht="24.15" customHeight="1">
      <c r="A157" s="37"/>
      <c r="B157" s="171"/>
      <c r="C157" s="172" t="s">
        <v>170</v>
      </c>
      <c r="D157" s="172" t="s">
        <v>156</v>
      </c>
      <c r="E157" s="173" t="s">
        <v>194</v>
      </c>
      <c r="F157" s="174" t="s">
        <v>195</v>
      </c>
      <c r="G157" s="175" t="s">
        <v>159</v>
      </c>
      <c r="H157" s="176">
        <v>43.195999999999998</v>
      </c>
      <c r="I157" s="177"/>
      <c r="J157" s="178">
        <f>ROUND(I157*H157,0)</f>
        <v>0</v>
      </c>
      <c r="K157" s="174" t="s">
        <v>160</v>
      </c>
      <c r="L157" s="38"/>
      <c r="M157" s="179" t="s">
        <v>1</v>
      </c>
      <c r="N157" s="180" t="s">
        <v>42</v>
      </c>
      <c r="O157" s="76"/>
      <c r="P157" s="181">
        <f>O157*H157</f>
        <v>0</v>
      </c>
      <c r="Q157" s="181">
        <v>0</v>
      </c>
      <c r="R157" s="181">
        <f>Q157*H157</f>
        <v>0</v>
      </c>
      <c r="S157" s="181">
        <v>0.0025999999999999999</v>
      </c>
      <c r="T157" s="182">
        <f>S157*H157</f>
        <v>0.1123096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161</v>
      </c>
      <c r="AT157" s="183" t="s">
        <v>156</v>
      </c>
      <c r="AU157" s="183" t="s">
        <v>86</v>
      </c>
      <c r="AY157" s="18" t="s">
        <v>153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</v>
      </c>
      <c r="BK157" s="184">
        <f>ROUND(I157*H157,0)</f>
        <v>0</v>
      </c>
      <c r="BL157" s="18" t="s">
        <v>161</v>
      </c>
      <c r="BM157" s="183" t="s">
        <v>196</v>
      </c>
    </row>
    <row r="158" s="13" customFormat="1">
      <c r="A158" s="13"/>
      <c r="B158" s="185"/>
      <c r="C158" s="13"/>
      <c r="D158" s="186" t="s">
        <v>163</v>
      </c>
      <c r="E158" s="187" t="s">
        <v>1</v>
      </c>
      <c r="F158" s="188" t="s">
        <v>197</v>
      </c>
      <c r="G158" s="13"/>
      <c r="H158" s="189">
        <v>43.195999999999998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163</v>
      </c>
      <c r="AU158" s="187" t="s">
        <v>86</v>
      </c>
      <c r="AV158" s="13" t="s">
        <v>86</v>
      </c>
      <c r="AW158" s="13" t="s">
        <v>33</v>
      </c>
      <c r="AX158" s="13" t="s">
        <v>8</v>
      </c>
      <c r="AY158" s="187" t="s">
        <v>153</v>
      </c>
    </row>
    <row r="159" s="2" customFormat="1" ht="24.15" customHeight="1">
      <c r="A159" s="37"/>
      <c r="B159" s="171"/>
      <c r="C159" s="172" t="s">
        <v>198</v>
      </c>
      <c r="D159" s="172" t="s">
        <v>156</v>
      </c>
      <c r="E159" s="173" t="s">
        <v>199</v>
      </c>
      <c r="F159" s="174" t="s">
        <v>200</v>
      </c>
      <c r="G159" s="175" t="s">
        <v>159</v>
      </c>
      <c r="H159" s="176">
        <v>43.195999999999998</v>
      </c>
      <c r="I159" s="177"/>
      <c r="J159" s="178">
        <f>ROUND(I159*H159,0)</f>
        <v>0</v>
      </c>
      <c r="K159" s="174" t="s">
        <v>160</v>
      </c>
      <c r="L159" s="38"/>
      <c r="M159" s="179" t="s">
        <v>1</v>
      </c>
      <c r="N159" s="180" t="s">
        <v>42</v>
      </c>
      <c r="O159" s="76"/>
      <c r="P159" s="181">
        <f>O159*H159</f>
        <v>0</v>
      </c>
      <c r="Q159" s="181">
        <v>0</v>
      </c>
      <c r="R159" s="181">
        <f>Q159*H159</f>
        <v>0</v>
      </c>
      <c r="S159" s="181">
        <v>0.068000000000000005</v>
      </c>
      <c r="T159" s="182">
        <f>S159*H159</f>
        <v>2.9373279999999999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161</v>
      </c>
      <c r="AT159" s="183" t="s">
        <v>156</v>
      </c>
      <c r="AU159" s="183" t="s">
        <v>86</v>
      </c>
      <c r="AY159" s="18" t="s">
        <v>153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8" t="s">
        <v>8</v>
      </c>
      <c r="BK159" s="184">
        <f>ROUND(I159*H159,0)</f>
        <v>0</v>
      </c>
      <c r="BL159" s="18" t="s">
        <v>161</v>
      </c>
      <c r="BM159" s="183" t="s">
        <v>201</v>
      </c>
    </row>
    <row r="160" s="13" customFormat="1">
      <c r="A160" s="13"/>
      <c r="B160" s="185"/>
      <c r="C160" s="13"/>
      <c r="D160" s="186" t="s">
        <v>163</v>
      </c>
      <c r="E160" s="187" t="s">
        <v>1</v>
      </c>
      <c r="F160" s="188" t="s">
        <v>197</v>
      </c>
      <c r="G160" s="13"/>
      <c r="H160" s="189">
        <v>43.195999999999998</v>
      </c>
      <c r="I160" s="190"/>
      <c r="J160" s="13"/>
      <c r="K160" s="13"/>
      <c r="L160" s="185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163</v>
      </c>
      <c r="AU160" s="187" t="s">
        <v>86</v>
      </c>
      <c r="AV160" s="13" t="s">
        <v>86</v>
      </c>
      <c r="AW160" s="13" t="s">
        <v>33</v>
      </c>
      <c r="AX160" s="13" t="s">
        <v>8</v>
      </c>
      <c r="AY160" s="187" t="s">
        <v>153</v>
      </c>
    </row>
    <row r="161" s="12" customFormat="1" ht="22.8" customHeight="1">
      <c r="A161" s="12"/>
      <c r="B161" s="158"/>
      <c r="C161" s="12"/>
      <c r="D161" s="159" t="s">
        <v>76</v>
      </c>
      <c r="E161" s="169" t="s">
        <v>202</v>
      </c>
      <c r="F161" s="169" t="s">
        <v>203</v>
      </c>
      <c r="G161" s="12"/>
      <c r="H161" s="12"/>
      <c r="I161" s="161"/>
      <c r="J161" s="170">
        <f>BK161</f>
        <v>0</v>
      </c>
      <c r="K161" s="12"/>
      <c r="L161" s="158"/>
      <c r="M161" s="163"/>
      <c r="N161" s="164"/>
      <c r="O161" s="164"/>
      <c r="P161" s="165">
        <f>SUM(P162:P168)</f>
        <v>0</v>
      </c>
      <c r="Q161" s="164"/>
      <c r="R161" s="165">
        <f>SUM(R162:R168)</f>
        <v>0</v>
      </c>
      <c r="S161" s="164"/>
      <c r="T161" s="16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8</v>
      </c>
      <c r="AT161" s="167" t="s">
        <v>76</v>
      </c>
      <c r="AU161" s="167" t="s">
        <v>8</v>
      </c>
      <c r="AY161" s="159" t="s">
        <v>153</v>
      </c>
      <c r="BK161" s="168">
        <f>SUM(BK162:BK168)</f>
        <v>0</v>
      </c>
    </row>
    <row r="162" s="2" customFormat="1" ht="24.15" customHeight="1">
      <c r="A162" s="37"/>
      <c r="B162" s="171"/>
      <c r="C162" s="172" t="s">
        <v>82</v>
      </c>
      <c r="D162" s="172" t="s">
        <v>156</v>
      </c>
      <c r="E162" s="173" t="s">
        <v>204</v>
      </c>
      <c r="F162" s="174" t="s">
        <v>205</v>
      </c>
      <c r="G162" s="175" t="s">
        <v>206</v>
      </c>
      <c r="H162" s="176">
        <v>5.181</v>
      </c>
      <c r="I162" s="177"/>
      <c r="J162" s="178">
        <f>ROUND(I162*H162,0)</f>
        <v>0</v>
      </c>
      <c r="K162" s="174" t="s">
        <v>160</v>
      </c>
      <c r="L162" s="38"/>
      <c r="M162" s="179" t="s">
        <v>1</v>
      </c>
      <c r="N162" s="180" t="s">
        <v>42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161</v>
      </c>
      <c r="AT162" s="183" t="s">
        <v>156</v>
      </c>
      <c r="AU162" s="183" t="s">
        <v>86</v>
      </c>
      <c r="AY162" s="18" t="s">
        <v>153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</v>
      </c>
      <c r="BK162" s="184">
        <f>ROUND(I162*H162,0)</f>
        <v>0</v>
      </c>
      <c r="BL162" s="18" t="s">
        <v>161</v>
      </c>
      <c r="BM162" s="183" t="s">
        <v>207</v>
      </c>
    </row>
    <row r="163" s="2" customFormat="1" ht="33" customHeight="1">
      <c r="A163" s="37"/>
      <c r="B163" s="171"/>
      <c r="C163" s="172" t="s">
        <v>87</v>
      </c>
      <c r="D163" s="172" t="s">
        <v>156</v>
      </c>
      <c r="E163" s="173" t="s">
        <v>208</v>
      </c>
      <c r="F163" s="174" t="s">
        <v>209</v>
      </c>
      <c r="G163" s="175" t="s">
        <v>206</v>
      </c>
      <c r="H163" s="176">
        <v>25.905000000000001</v>
      </c>
      <c r="I163" s="177"/>
      <c r="J163" s="178">
        <f>ROUND(I163*H163,0)</f>
        <v>0</v>
      </c>
      <c r="K163" s="174" t="s">
        <v>160</v>
      </c>
      <c r="L163" s="38"/>
      <c r="M163" s="179" t="s">
        <v>1</v>
      </c>
      <c r="N163" s="180" t="s">
        <v>42</v>
      </c>
      <c r="O163" s="76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161</v>
      </c>
      <c r="AT163" s="183" t="s">
        <v>156</v>
      </c>
      <c r="AU163" s="183" t="s">
        <v>86</v>
      </c>
      <c r="AY163" s="18" t="s">
        <v>153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</v>
      </c>
      <c r="BK163" s="184">
        <f>ROUND(I163*H163,0)</f>
        <v>0</v>
      </c>
      <c r="BL163" s="18" t="s">
        <v>161</v>
      </c>
      <c r="BM163" s="183" t="s">
        <v>210</v>
      </c>
    </row>
    <row r="164" s="13" customFormat="1">
      <c r="A164" s="13"/>
      <c r="B164" s="185"/>
      <c r="C164" s="13"/>
      <c r="D164" s="186" t="s">
        <v>163</v>
      </c>
      <c r="E164" s="13"/>
      <c r="F164" s="188" t="s">
        <v>1038</v>
      </c>
      <c r="G164" s="13"/>
      <c r="H164" s="189">
        <v>25.905000000000001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163</v>
      </c>
      <c r="AU164" s="187" t="s">
        <v>86</v>
      </c>
      <c r="AV164" s="13" t="s">
        <v>86</v>
      </c>
      <c r="AW164" s="13" t="s">
        <v>3</v>
      </c>
      <c r="AX164" s="13" t="s">
        <v>8</v>
      </c>
      <c r="AY164" s="187" t="s">
        <v>153</v>
      </c>
    </row>
    <row r="165" s="2" customFormat="1" ht="24.15" customHeight="1">
      <c r="A165" s="37"/>
      <c r="B165" s="171"/>
      <c r="C165" s="172" t="s">
        <v>90</v>
      </c>
      <c r="D165" s="172" t="s">
        <v>156</v>
      </c>
      <c r="E165" s="173" t="s">
        <v>212</v>
      </c>
      <c r="F165" s="174" t="s">
        <v>213</v>
      </c>
      <c r="G165" s="175" t="s">
        <v>206</v>
      </c>
      <c r="H165" s="176">
        <v>5.181</v>
      </c>
      <c r="I165" s="177"/>
      <c r="J165" s="178">
        <f>ROUND(I165*H165,0)</f>
        <v>0</v>
      </c>
      <c r="K165" s="174" t="s">
        <v>160</v>
      </c>
      <c r="L165" s="38"/>
      <c r="M165" s="179" t="s">
        <v>1</v>
      </c>
      <c r="N165" s="180" t="s">
        <v>42</v>
      </c>
      <c r="O165" s="76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3" t="s">
        <v>161</v>
      </c>
      <c r="AT165" s="183" t="s">
        <v>156</v>
      </c>
      <c r="AU165" s="183" t="s">
        <v>86</v>
      </c>
      <c r="AY165" s="18" t="s">
        <v>153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8" t="s">
        <v>8</v>
      </c>
      <c r="BK165" s="184">
        <f>ROUND(I165*H165,0)</f>
        <v>0</v>
      </c>
      <c r="BL165" s="18" t="s">
        <v>161</v>
      </c>
      <c r="BM165" s="183" t="s">
        <v>214</v>
      </c>
    </row>
    <row r="166" s="2" customFormat="1" ht="24.15" customHeight="1">
      <c r="A166" s="37"/>
      <c r="B166" s="171"/>
      <c r="C166" s="172" t="s">
        <v>93</v>
      </c>
      <c r="D166" s="172" t="s">
        <v>156</v>
      </c>
      <c r="E166" s="173" t="s">
        <v>215</v>
      </c>
      <c r="F166" s="174" t="s">
        <v>216</v>
      </c>
      <c r="G166" s="175" t="s">
        <v>206</v>
      </c>
      <c r="H166" s="176">
        <v>98.438999999999993</v>
      </c>
      <c r="I166" s="177"/>
      <c r="J166" s="178">
        <f>ROUND(I166*H166,0)</f>
        <v>0</v>
      </c>
      <c r="K166" s="174" t="s">
        <v>160</v>
      </c>
      <c r="L166" s="38"/>
      <c r="M166" s="179" t="s">
        <v>1</v>
      </c>
      <c r="N166" s="180" t="s">
        <v>42</v>
      </c>
      <c r="O166" s="76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161</v>
      </c>
      <c r="AT166" s="183" t="s">
        <v>156</v>
      </c>
      <c r="AU166" s="183" t="s">
        <v>86</v>
      </c>
      <c r="AY166" s="18" t="s">
        <v>153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</v>
      </c>
      <c r="BK166" s="184">
        <f>ROUND(I166*H166,0)</f>
        <v>0</v>
      </c>
      <c r="BL166" s="18" t="s">
        <v>161</v>
      </c>
      <c r="BM166" s="183" t="s">
        <v>217</v>
      </c>
    </row>
    <row r="167" s="13" customFormat="1">
      <c r="A167" s="13"/>
      <c r="B167" s="185"/>
      <c r="C167" s="13"/>
      <c r="D167" s="186" t="s">
        <v>163</v>
      </c>
      <c r="E167" s="13"/>
      <c r="F167" s="188" t="s">
        <v>1039</v>
      </c>
      <c r="G167" s="13"/>
      <c r="H167" s="189">
        <v>98.438999999999993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163</v>
      </c>
      <c r="AU167" s="187" t="s">
        <v>86</v>
      </c>
      <c r="AV167" s="13" t="s">
        <v>86</v>
      </c>
      <c r="AW167" s="13" t="s">
        <v>3</v>
      </c>
      <c r="AX167" s="13" t="s">
        <v>8</v>
      </c>
      <c r="AY167" s="187" t="s">
        <v>153</v>
      </c>
    </row>
    <row r="168" s="2" customFormat="1" ht="33" customHeight="1">
      <c r="A168" s="37"/>
      <c r="B168" s="171"/>
      <c r="C168" s="172" t="s">
        <v>9</v>
      </c>
      <c r="D168" s="172" t="s">
        <v>156</v>
      </c>
      <c r="E168" s="173" t="s">
        <v>219</v>
      </c>
      <c r="F168" s="174" t="s">
        <v>220</v>
      </c>
      <c r="G168" s="175" t="s">
        <v>206</v>
      </c>
      <c r="H168" s="176">
        <v>5.181</v>
      </c>
      <c r="I168" s="177"/>
      <c r="J168" s="178">
        <f>ROUND(I168*H168,0)</f>
        <v>0</v>
      </c>
      <c r="K168" s="174" t="s">
        <v>160</v>
      </c>
      <c r="L168" s="38"/>
      <c r="M168" s="179" t="s">
        <v>1</v>
      </c>
      <c r="N168" s="180" t="s">
        <v>42</v>
      </c>
      <c r="O168" s="76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3" t="s">
        <v>161</v>
      </c>
      <c r="AT168" s="183" t="s">
        <v>156</v>
      </c>
      <c r="AU168" s="183" t="s">
        <v>86</v>
      </c>
      <c r="AY168" s="18" t="s">
        <v>153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8" t="s">
        <v>8</v>
      </c>
      <c r="BK168" s="184">
        <f>ROUND(I168*H168,0)</f>
        <v>0</v>
      </c>
      <c r="BL168" s="18" t="s">
        <v>161</v>
      </c>
      <c r="BM168" s="183" t="s">
        <v>221</v>
      </c>
    </row>
    <row r="169" s="12" customFormat="1" ht="22.8" customHeight="1">
      <c r="A169" s="12"/>
      <c r="B169" s="158"/>
      <c r="C169" s="12"/>
      <c r="D169" s="159" t="s">
        <v>76</v>
      </c>
      <c r="E169" s="169" t="s">
        <v>222</v>
      </c>
      <c r="F169" s="169" t="s">
        <v>223</v>
      </c>
      <c r="G169" s="12"/>
      <c r="H169" s="12"/>
      <c r="I169" s="161"/>
      <c r="J169" s="170">
        <f>BK169</f>
        <v>0</v>
      </c>
      <c r="K169" s="12"/>
      <c r="L169" s="158"/>
      <c r="M169" s="163"/>
      <c r="N169" s="164"/>
      <c r="O169" s="164"/>
      <c r="P169" s="165">
        <f>SUM(P170:P171)</f>
        <v>0</v>
      </c>
      <c r="Q169" s="164"/>
      <c r="R169" s="165">
        <f>SUM(R170:R171)</f>
        <v>0</v>
      </c>
      <c r="S169" s="164"/>
      <c r="T169" s="166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9" t="s">
        <v>8</v>
      </c>
      <c r="AT169" s="167" t="s">
        <v>76</v>
      </c>
      <c r="AU169" s="167" t="s">
        <v>8</v>
      </c>
      <c r="AY169" s="159" t="s">
        <v>153</v>
      </c>
      <c r="BK169" s="168">
        <f>SUM(BK170:BK171)</f>
        <v>0</v>
      </c>
    </row>
    <row r="170" s="2" customFormat="1" ht="21.75" customHeight="1">
      <c r="A170" s="37"/>
      <c r="B170" s="171"/>
      <c r="C170" s="172" t="s">
        <v>201</v>
      </c>
      <c r="D170" s="172" t="s">
        <v>156</v>
      </c>
      <c r="E170" s="173" t="s">
        <v>224</v>
      </c>
      <c r="F170" s="174" t="s">
        <v>225</v>
      </c>
      <c r="G170" s="175" t="s">
        <v>206</v>
      </c>
      <c r="H170" s="176">
        <v>0.249</v>
      </c>
      <c r="I170" s="177"/>
      <c r="J170" s="178">
        <f>ROUND(I170*H170,0)</f>
        <v>0</v>
      </c>
      <c r="K170" s="174" t="s">
        <v>160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161</v>
      </c>
      <c r="AT170" s="183" t="s">
        <v>156</v>
      </c>
      <c r="AU170" s="183" t="s">
        <v>86</v>
      </c>
      <c r="AY170" s="18" t="s">
        <v>153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161</v>
      </c>
      <c r="BM170" s="183" t="s">
        <v>226</v>
      </c>
    </row>
    <row r="171" s="2" customFormat="1" ht="24.15" customHeight="1">
      <c r="A171" s="37"/>
      <c r="B171" s="171"/>
      <c r="C171" s="172" t="s">
        <v>227</v>
      </c>
      <c r="D171" s="172" t="s">
        <v>156</v>
      </c>
      <c r="E171" s="173" t="s">
        <v>228</v>
      </c>
      <c r="F171" s="174" t="s">
        <v>229</v>
      </c>
      <c r="G171" s="175" t="s">
        <v>206</v>
      </c>
      <c r="H171" s="176">
        <v>0.249</v>
      </c>
      <c r="I171" s="177"/>
      <c r="J171" s="178">
        <f>ROUND(I171*H171,0)</f>
        <v>0</v>
      </c>
      <c r="K171" s="174" t="s">
        <v>160</v>
      </c>
      <c r="L171" s="38"/>
      <c r="M171" s="179" t="s">
        <v>1</v>
      </c>
      <c r="N171" s="180" t="s">
        <v>42</v>
      </c>
      <c r="O171" s="76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161</v>
      </c>
      <c r="AT171" s="183" t="s">
        <v>156</v>
      </c>
      <c r="AU171" s="183" t="s">
        <v>86</v>
      </c>
      <c r="AY171" s="18" t="s">
        <v>153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</v>
      </c>
      <c r="BK171" s="184">
        <f>ROUND(I171*H171,0)</f>
        <v>0</v>
      </c>
      <c r="BL171" s="18" t="s">
        <v>161</v>
      </c>
      <c r="BM171" s="183" t="s">
        <v>230</v>
      </c>
    </row>
    <row r="172" s="12" customFormat="1" ht="25.92" customHeight="1">
      <c r="A172" s="12"/>
      <c r="B172" s="158"/>
      <c r="C172" s="12"/>
      <c r="D172" s="159" t="s">
        <v>76</v>
      </c>
      <c r="E172" s="160" t="s">
        <v>231</v>
      </c>
      <c r="F172" s="160" t="s">
        <v>232</v>
      </c>
      <c r="G172" s="12"/>
      <c r="H172" s="12"/>
      <c r="I172" s="161"/>
      <c r="J172" s="162">
        <f>BK172</f>
        <v>0</v>
      </c>
      <c r="K172" s="12"/>
      <c r="L172" s="158"/>
      <c r="M172" s="163"/>
      <c r="N172" s="164"/>
      <c r="O172" s="164"/>
      <c r="P172" s="165">
        <f>P173+P178+P227+P233+P266+P272+P302+P331+P363+P397+P412</f>
        <v>0</v>
      </c>
      <c r="Q172" s="164"/>
      <c r="R172" s="165">
        <f>R173+R178+R227+R233+R266+R272+R302+R331+R363+R397+R412</f>
        <v>3.2274871398999996</v>
      </c>
      <c r="S172" s="164"/>
      <c r="T172" s="166">
        <f>T173+T178+T227+T233+T266+T272+T302+T331+T363+T397+T412</f>
        <v>0.72342069999999992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86</v>
      </c>
      <c r="AT172" s="167" t="s">
        <v>76</v>
      </c>
      <c r="AU172" s="167" t="s">
        <v>77</v>
      </c>
      <c r="AY172" s="159" t="s">
        <v>153</v>
      </c>
      <c r="BK172" s="168">
        <f>BK173+BK178+BK227+BK233+BK266+BK272+BK302+BK331+BK363+BK397+BK412</f>
        <v>0</v>
      </c>
    </row>
    <row r="173" s="12" customFormat="1" ht="22.8" customHeight="1">
      <c r="A173" s="12"/>
      <c r="B173" s="158"/>
      <c r="C173" s="12"/>
      <c r="D173" s="159" t="s">
        <v>76</v>
      </c>
      <c r="E173" s="169" t="s">
        <v>233</v>
      </c>
      <c r="F173" s="169" t="s">
        <v>234</v>
      </c>
      <c r="G173" s="12"/>
      <c r="H173" s="12"/>
      <c r="I173" s="161"/>
      <c r="J173" s="170">
        <f>BK173</f>
        <v>0</v>
      </c>
      <c r="K173" s="12"/>
      <c r="L173" s="158"/>
      <c r="M173" s="163"/>
      <c r="N173" s="164"/>
      <c r="O173" s="164"/>
      <c r="P173" s="165">
        <f>SUM(P174:P177)</f>
        <v>0</v>
      </c>
      <c r="Q173" s="164"/>
      <c r="R173" s="165">
        <f>SUM(R174:R177)</f>
        <v>0.0021587099999999999</v>
      </c>
      <c r="S173" s="164"/>
      <c r="T173" s="166">
        <f>SUM(T174:T177)</f>
        <v>0.0036899999999999997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9" t="s">
        <v>86</v>
      </c>
      <c r="AT173" s="167" t="s">
        <v>76</v>
      </c>
      <c r="AU173" s="167" t="s">
        <v>8</v>
      </c>
      <c r="AY173" s="159" t="s">
        <v>153</v>
      </c>
      <c r="BK173" s="168">
        <f>SUM(BK174:BK177)</f>
        <v>0</v>
      </c>
    </row>
    <row r="174" s="2" customFormat="1" ht="24.15" customHeight="1">
      <c r="A174" s="37"/>
      <c r="B174" s="171"/>
      <c r="C174" s="172" t="s">
        <v>207</v>
      </c>
      <c r="D174" s="172" t="s">
        <v>156</v>
      </c>
      <c r="E174" s="173" t="s">
        <v>235</v>
      </c>
      <c r="F174" s="174" t="s">
        <v>236</v>
      </c>
      <c r="G174" s="175" t="s">
        <v>237</v>
      </c>
      <c r="H174" s="176">
        <v>3</v>
      </c>
      <c r="I174" s="177"/>
      <c r="J174" s="178">
        <f>ROUND(I174*H174,0)</f>
        <v>0</v>
      </c>
      <c r="K174" s="174" t="s">
        <v>160</v>
      </c>
      <c r="L174" s="38"/>
      <c r="M174" s="179" t="s">
        <v>1</v>
      </c>
      <c r="N174" s="180" t="s">
        <v>42</v>
      </c>
      <c r="O174" s="76"/>
      <c r="P174" s="181">
        <f>O174*H174</f>
        <v>0</v>
      </c>
      <c r="Q174" s="181">
        <v>0</v>
      </c>
      <c r="R174" s="181">
        <f>Q174*H174</f>
        <v>0</v>
      </c>
      <c r="S174" s="181">
        <v>0.00123</v>
      </c>
      <c r="T174" s="182">
        <f>S174*H174</f>
        <v>0.0036899999999999997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201</v>
      </c>
      <c r="AT174" s="183" t="s">
        <v>156</v>
      </c>
      <c r="AU174" s="183" t="s">
        <v>86</v>
      </c>
      <c r="AY174" s="18" t="s">
        <v>153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</v>
      </c>
      <c r="BK174" s="184">
        <f>ROUND(I174*H174,0)</f>
        <v>0</v>
      </c>
      <c r="BL174" s="18" t="s">
        <v>201</v>
      </c>
      <c r="BM174" s="183" t="s">
        <v>238</v>
      </c>
    </row>
    <row r="175" s="13" customFormat="1">
      <c r="A175" s="13"/>
      <c r="B175" s="185"/>
      <c r="C175" s="13"/>
      <c r="D175" s="186" t="s">
        <v>163</v>
      </c>
      <c r="E175" s="187" t="s">
        <v>1</v>
      </c>
      <c r="F175" s="188" t="s">
        <v>239</v>
      </c>
      <c r="G175" s="13"/>
      <c r="H175" s="189">
        <v>3</v>
      </c>
      <c r="I175" s="190"/>
      <c r="J175" s="13"/>
      <c r="K175" s="13"/>
      <c r="L175" s="185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163</v>
      </c>
      <c r="AU175" s="187" t="s">
        <v>86</v>
      </c>
      <c r="AV175" s="13" t="s">
        <v>86</v>
      </c>
      <c r="AW175" s="13" t="s">
        <v>33</v>
      </c>
      <c r="AX175" s="13" t="s">
        <v>8</v>
      </c>
      <c r="AY175" s="187" t="s">
        <v>153</v>
      </c>
    </row>
    <row r="176" s="2" customFormat="1" ht="16.5" customHeight="1">
      <c r="A176" s="37"/>
      <c r="B176" s="171"/>
      <c r="C176" s="172" t="s">
        <v>240</v>
      </c>
      <c r="D176" s="172" t="s">
        <v>156</v>
      </c>
      <c r="E176" s="173" t="s">
        <v>241</v>
      </c>
      <c r="F176" s="174" t="s">
        <v>242</v>
      </c>
      <c r="G176" s="175" t="s">
        <v>237</v>
      </c>
      <c r="H176" s="176">
        <v>3</v>
      </c>
      <c r="I176" s="177"/>
      <c r="J176" s="178">
        <f>ROUND(I176*H176,0)</f>
        <v>0</v>
      </c>
      <c r="K176" s="174" t="s">
        <v>160</v>
      </c>
      <c r="L176" s="38"/>
      <c r="M176" s="179" t="s">
        <v>1</v>
      </c>
      <c r="N176" s="180" t="s">
        <v>42</v>
      </c>
      <c r="O176" s="76"/>
      <c r="P176" s="181">
        <f>O176*H176</f>
        <v>0</v>
      </c>
      <c r="Q176" s="181">
        <v>0.00071957</v>
      </c>
      <c r="R176" s="181">
        <f>Q176*H176</f>
        <v>0.0021587099999999999</v>
      </c>
      <c r="S176" s="181">
        <v>0</v>
      </c>
      <c r="T176" s="18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201</v>
      </c>
      <c r="AT176" s="183" t="s">
        <v>156</v>
      </c>
      <c r="AU176" s="183" t="s">
        <v>86</v>
      </c>
      <c r="AY176" s="18" t="s">
        <v>153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</v>
      </c>
      <c r="BK176" s="184">
        <f>ROUND(I176*H176,0)</f>
        <v>0</v>
      </c>
      <c r="BL176" s="18" t="s">
        <v>201</v>
      </c>
      <c r="BM176" s="183" t="s">
        <v>243</v>
      </c>
    </row>
    <row r="177" s="13" customFormat="1">
      <c r="A177" s="13"/>
      <c r="B177" s="185"/>
      <c r="C177" s="13"/>
      <c r="D177" s="186" t="s">
        <v>163</v>
      </c>
      <c r="E177" s="187" t="s">
        <v>1</v>
      </c>
      <c r="F177" s="188" t="s">
        <v>244</v>
      </c>
      <c r="G177" s="13"/>
      <c r="H177" s="189">
        <v>3</v>
      </c>
      <c r="I177" s="190"/>
      <c r="J177" s="13"/>
      <c r="K177" s="13"/>
      <c r="L177" s="185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163</v>
      </c>
      <c r="AU177" s="187" t="s">
        <v>86</v>
      </c>
      <c r="AV177" s="13" t="s">
        <v>86</v>
      </c>
      <c r="AW177" s="13" t="s">
        <v>33</v>
      </c>
      <c r="AX177" s="13" t="s">
        <v>8</v>
      </c>
      <c r="AY177" s="187" t="s">
        <v>153</v>
      </c>
    </row>
    <row r="178" s="12" customFormat="1" ht="22.8" customHeight="1">
      <c r="A178" s="12"/>
      <c r="B178" s="158"/>
      <c r="C178" s="12"/>
      <c r="D178" s="159" t="s">
        <v>76</v>
      </c>
      <c r="E178" s="169" t="s">
        <v>245</v>
      </c>
      <c r="F178" s="169" t="s">
        <v>246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SUM(P179:P226)</f>
        <v>0</v>
      </c>
      <c r="Q178" s="164"/>
      <c r="R178" s="165">
        <f>SUM(R179:R226)</f>
        <v>0.14784876870000002</v>
      </c>
      <c r="S178" s="164"/>
      <c r="T178" s="166">
        <f>SUM(T179:T226)</f>
        <v>0.11198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86</v>
      </c>
      <c r="AT178" s="167" t="s">
        <v>76</v>
      </c>
      <c r="AU178" s="167" t="s">
        <v>8</v>
      </c>
      <c r="AY178" s="159" t="s">
        <v>153</v>
      </c>
      <c r="BK178" s="168">
        <f>SUM(BK179:BK226)</f>
        <v>0</v>
      </c>
    </row>
    <row r="179" s="2" customFormat="1" ht="16.5" customHeight="1">
      <c r="A179" s="37"/>
      <c r="B179" s="171"/>
      <c r="C179" s="172" t="s">
        <v>210</v>
      </c>
      <c r="D179" s="172" t="s">
        <v>156</v>
      </c>
      <c r="E179" s="173" t="s">
        <v>247</v>
      </c>
      <c r="F179" s="174" t="s">
        <v>248</v>
      </c>
      <c r="G179" s="175" t="s">
        <v>249</v>
      </c>
      <c r="H179" s="176">
        <v>2</v>
      </c>
      <c r="I179" s="177"/>
      <c r="J179" s="178">
        <f>ROUND(I179*H179,0)</f>
        <v>0</v>
      </c>
      <c r="K179" s="174" t="s">
        <v>160</v>
      </c>
      <c r="L179" s="38"/>
      <c r="M179" s="179" t="s">
        <v>1</v>
      </c>
      <c r="N179" s="180" t="s">
        <v>42</v>
      </c>
      <c r="O179" s="76"/>
      <c r="P179" s="181">
        <f>O179*H179</f>
        <v>0</v>
      </c>
      <c r="Q179" s="181">
        <v>0</v>
      </c>
      <c r="R179" s="181">
        <f>Q179*H179</f>
        <v>0</v>
      </c>
      <c r="S179" s="181">
        <v>0.01933</v>
      </c>
      <c r="T179" s="182">
        <f>S179*H179</f>
        <v>0.03866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201</v>
      </c>
      <c r="AT179" s="183" t="s">
        <v>156</v>
      </c>
      <c r="AU179" s="183" t="s">
        <v>86</v>
      </c>
      <c r="AY179" s="18" t="s">
        <v>153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</v>
      </c>
      <c r="BK179" s="184">
        <f>ROUND(I179*H179,0)</f>
        <v>0</v>
      </c>
      <c r="BL179" s="18" t="s">
        <v>201</v>
      </c>
      <c r="BM179" s="183" t="s">
        <v>250</v>
      </c>
    </row>
    <row r="180" s="2" customFormat="1" ht="24.15" customHeight="1">
      <c r="A180" s="37"/>
      <c r="B180" s="171"/>
      <c r="C180" s="172" t="s">
        <v>7</v>
      </c>
      <c r="D180" s="172" t="s">
        <v>156</v>
      </c>
      <c r="E180" s="173" t="s">
        <v>251</v>
      </c>
      <c r="F180" s="174" t="s">
        <v>252</v>
      </c>
      <c r="G180" s="175" t="s">
        <v>249</v>
      </c>
      <c r="H180" s="176">
        <v>2</v>
      </c>
      <c r="I180" s="177"/>
      <c r="J180" s="178">
        <f>ROUND(I180*H180,0)</f>
        <v>0</v>
      </c>
      <c r="K180" s="174" t="s">
        <v>160</v>
      </c>
      <c r="L180" s="38"/>
      <c r="M180" s="179" t="s">
        <v>1</v>
      </c>
      <c r="N180" s="180" t="s">
        <v>42</v>
      </c>
      <c r="O180" s="76"/>
      <c r="P180" s="181">
        <f>O180*H180</f>
        <v>0</v>
      </c>
      <c r="Q180" s="181">
        <v>0.016968836300000002</v>
      </c>
      <c r="R180" s="181">
        <f>Q180*H180</f>
        <v>0.033937672600000003</v>
      </c>
      <c r="S180" s="181">
        <v>0</v>
      </c>
      <c r="T180" s="18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3" t="s">
        <v>201</v>
      </c>
      <c r="AT180" s="183" t="s">
        <v>156</v>
      </c>
      <c r="AU180" s="183" t="s">
        <v>86</v>
      </c>
      <c r="AY180" s="18" t="s">
        <v>153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8</v>
      </c>
      <c r="BK180" s="184">
        <f>ROUND(I180*H180,0)</f>
        <v>0</v>
      </c>
      <c r="BL180" s="18" t="s">
        <v>201</v>
      </c>
      <c r="BM180" s="183" t="s">
        <v>253</v>
      </c>
    </row>
    <row r="181" s="13" customFormat="1">
      <c r="A181" s="13"/>
      <c r="B181" s="185"/>
      <c r="C181" s="13"/>
      <c r="D181" s="186" t="s">
        <v>163</v>
      </c>
      <c r="E181" s="187" t="s">
        <v>1</v>
      </c>
      <c r="F181" s="188" t="s">
        <v>1040</v>
      </c>
      <c r="G181" s="13"/>
      <c r="H181" s="189">
        <v>2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163</v>
      </c>
      <c r="AU181" s="187" t="s">
        <v>86</v>
      </c>
      <c r="AV181" s="13" t="s">
        <v>86</v>
      </c>
      <c r="AW181" s="13" t="s">
        <v>33</v>
      </c>
      <c r="AX181" s="13" t="s">
        <v>77</v>
      </c>
      <c r="AY181" s="187" t="s">
        <v>153</v>
      </c>
    </row>
    <row r="182" s="14" customFormat="1">
      <c r="A182" s="14"/>
      <c r="B182" s="194"/>
      <c r="C182" s="14"/>
      <c r="D182" s="186" t="s">
        <v>163</v>
      </c>
      <c r="E182" s="195" t="s">
        <v>1</v>
      </c>
      <c r="F182" s="196" t="s">
        <v>189</v>
      </c>
      <c r="G182" s="14"/>
      <c r="H182" s="197">
        <v>2</v>
      </c>
      <c r="I182" s="198"/>
      <c r="J182" s="14"/>
      <c r="K182" s="14"/>
      <c r="L182" s="194"/>
      <c r="M182" s="199"/>
      <c r="N182" s="200"/>
      <c r="O182" s="200"/>
      <c r="P182" s="200"/>
      <c r="Q182" s="200"/>
      <c r="R182" s="200"/>
      <c r="S182" s="200"/>
      <c r="T182" s="20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5" t="s">
        <v>163</v>
      </c>
      <c r="AU182" s="195" t="s">
        <v>86</v>
      </c>
      <c r="AV182" s="14" t="s">
        <v>154</v>
      </c>
      <c r="AW182" s="14" t="s">
        <v>33</v>
      </c>
      <c r="AX182" s="14" t="s">
        <v>8</v>
      </c>
      <c r="AY182" s="195" t="s">
        <v>153</v>
      </c>
    </row>
    <row r="183" s="2" customFormat="1" ht="24.15" customHeight="1">
      <c r="A183" s="37"/>
      <c r="B183" s="171"/>
      <c r="C183" s="202" t="s">
        <v>214</v>
      </c>
      <c r="D183" s="202" t="s">
        <v>257</v>
      </c>
      <c r="E183" s="203" t="s">
        <v>258</v>
      </c>
      <c r="F183" s="204" t="s">
        <v>259</v>
      </c>
      <c r="G183" s="205" t="s">
        <v>237</v>
      </c>
      <c r="H183" s="206">
        <v>2</v>
      </c>
      <c r="I183" s="207"/>
      <c r="J183" s="208">
        <f>ROUND(I183*H183,0)</f>
        <v>0</v>
      </c>
      <c r="K183" s="204" t="s">
        <v>1</v>
      </c>
      <c r="L183" s="209"/>
      <c r="M183" s="210" t="s">
        <v>1</v>
      </c>
      <c r="N183" s="211" t="s">
        <v>42</v>
      </c>
      <c r="O183" s="76"/>
      <c r="P183" s="181">
        <f>O183*H183</f>
        <v>0</v>
      </c>
      <c r="Q183" s="181">
        <v>0.001</v>
      </c>
      <c r="R183" s="181">
        <f>Q183*H183</f>
        <v>0.002</v>
      </c>
      <c r="S183" s="181">
        <v>0</v>
      </c>
      <c r="T183" s="18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3" t="s">
        <v>260</v>
      </c>
      <c r="AT183" s="183" t="s">
        <v>257</v>
      </c>
      <c r="AU183" s="183" t="s">
        <v>86</v>
      </c>
      <c r="AY183" s="18" t="s">
        <v>153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8" t="s">
        <v>8</v>
      </c>
      <c r="BK183" s="184">
        <f>ROUND(I183*H183,0)</f>
        <v>0</v>
      </c>
      <c r="BL183" s="18" t="s">
        <v>201</v>
      </c>
      <c r="BM183" s="183" t="s">
        <v>261</v>
      </c>
    </row>
    <row r="184" s="2" customFormat="1" ht="24.15" customHeight="1">
      <c r="A184" s="37"/>
      <c r="B184" s="171"/>
      <c r="C184" s="172" t="s">
        <v>262</v>
      </c>
      <c r="D184" s="172" t="s">
        <v>156</v>
      </c>
      <c r="E184" s="173" t="s">
        <v>263</v>
      </c>
      <c r="F184" s="174" t="s">
        <v>264</v>
      </c>
      <c r="G184" s="175" t="s">
        <v>249</v>
      </c>
      <c r="H184" s="176">
        <v>2</v>
      </c>
      <c r="I184" s="177"/>
      <c r="J184" s="178">
        <f>ROUND(I184*H184,0)</f>
        <v>0</v>
      </c>
      <c r="K184" s="174" t="s">
        <v>160</v>
      </c>
      <c r="L184" s="38"/>
      <c r="M184" s="179" t="s">
        <v>1</v>
      </c>
      <c r="N184" s="180" t="s">
        <v>42</v>
      </c>
      <c r="O184" s="76"/>
      <c r="P184" s="181">
        <f>O184*H184</f>
        <v>0</v>
      </c>
      <c r="Q184" s="181">
        <v>0.018079313199999999</v>
      </c>
      <c r="R184" s="181">
        <f>Q184*H184</f>
        <v>0.036158626399999998</v>
      </c>
      <c r="S184" s="181">
        <v>0</v>
      </c>
      <c r="T184" s="18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3" t="s">
        <v>201</v>
      </c>
      <c r="AT184" s="183" t="s">
        <v>156</v>
      </c>
      <c r="AU184" s="183" t="s">
        <v>86</v>
      </c>
      <c r="AY184" s="18" t="s">
        <v>153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8" t="s">
        <v>8</v>
      </c>
      <c r="BK184" s="184">
        <f>ROUND(I184*H184,0)</f>
        <v>0</v>
      </c>
      <c r="BL184" s="18" t="s">
        <v>201</v>
      </c>
      <c r="BM184" s="183" t="s">
        <v>265</v>
      </c>
    </row>
    <row r="185" s="13" customFormat="1">
      <c r="A185" s="13"/>
      <c r="B185" s="185"/>
      <c r="C185" s="13"/>
      <c r="D185" s="186" t="s">
        <v>163</v>
      </c>
      <c r="E185" s="187" t="s">
        <v>1</v>
      </c>
      <c r="F185" s="188" t="s">
        <v>1041</v>
      </c>
      <c r="G185" s="13"/>
      <c r="H185" s="189">
        <v>2</v>
      </c>
      <c r="I185" s="190"/>
      <c r="J185" s="13"/>
      <c r="K185" s="13"/>
      <c r="L185" s="185"/>
      <c r="M185" s="191"/>
      <c r="N185" s="192"/>
      <c r="O185" s="192"/>
      <c r="P185" s="192"/>
      <c r="Q185" s="192"/>
      <c r="R185" s="192"/>
      <c r="S185" s="192"/>
      <c r="T185" s="19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163</v>
      </c>
      <c r="AU185" s="187" t="s">
        <v>86</v>
      </c>
      <c r="AV185" s="13" t="s">
        <v>86</v>
      </c>
      <c r="AW185" s="13" t="s">
        <v>33</v>
      </c>
      <c r="AX185" s="13" t="s">
        <v>77</v>
      </c>
      <c r="AY185" s="187" t="s">
        <v>153</v>
      </c>
    </row>
    <row r="186" s="14" customFormat="1">
      <c r="A186" s="14"/>
      <c r="B186" s="194"/>
      <c r="C186" s="14"/>
      <c r="D186" s="186" t="s">
        <v>163</v>
      </c>
      <c r="E186" s="195" t="s">
        <v>1</v>
      </c>
      <c r="F186" s="196" t="s">
        <v>189</v>
      </c>
      <c r="G186" s="14"/>
      <c r="H186" s="197">
        <v>2</v>
      </c>
      <c r="I186" s="198"/>
      <c r="J186" s="14"/>
      <c r="K186" s="14"/>
      <c r="L186" s="194"/>
      <c r="M186" s="199"/>
      <c r="N186" s="200"/>
      <c r="O186" s="200"/>
      <c r="P186" s="200"/>
      <c r="Q186" s="200"/>
      <c r="R186" s="200"/>
      <c r="S186" s="200"/>
      <c r="T186" s="20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5" t="s">
        <v>163</v>
      </c>
      <c r="AU186" s="195" t="s">
        <v>86</v>
      </c>
      <c r="AV186" s="14" t="s">
        <v>154</v>
      </c>
      <c r="AW186" s="14" t="s">
        <v>33</v>
      </c>
      <c r="AX186" s="14" t="s">
        <v>8</v>
      </c>
      <c r="AY186" s="195" t="s">
        <v>153</v>
      </c>
    </row>
    <row r="187" s="2" customFormat="1" ht="24.15" customHeight="1">
      <c r="A187" s="37"/>
      <c r="B187" s="171"/>
      <c r="C187" s="172" t="s">
        <v>217</v>
      </c>
      <c r="D187" s="172" t="s">
        <v>156</v>
      </c>
      <c r="E187" s="173" t="s">
        <v>267</v>
      </c>
      <c r="F187" s="174" t="s">
        <v>268</v>
      </c>
      <c r="G187" s="175" t="s">
        <v>249</v>
      </c>
      <c r="H187" s="176">
        <v>2</v>
      </c>
      <c r="I187" s="177"/>
      <c r="J187" s="178">
        <f>ROUND(I187*H187,0)</f>
        <v>0</v>
      </c>
      <c r="K187" s="174" t="s">
        <v>160</v>
      </c>
      <c r="L187" s="38"/>
      <c r="M187" s="179" t="s">
        <v>1</v>
      </c>
      <c r="N187" s="180" t="s">
        <v>42</v>
      </c>
      <c r="O187" s="76"/>
      <c r="P187" s="181">
        <f>O187*H187</f>
        <v>0</v>
      </c>
      <c r="Q187" s="181">
        <v>0</v>
      </c>
      <c r="R187" s="181">
        <f>Q187*H187</f>
        <v>0</v>
      </c>
      <c r="S187" s="181">
        <v>0.0172</v>
      </c>
      <c r="T187" s="182">
        <f>S187*H187</f>
        <v>0.0344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3" t="s">
        <v>201</v>
      </c>
      <c r="AT187" s="183" t="s">
        <v>156</v>
      </c>
      <c r="AU187" s="183" t="s">
        <v>86</v>
      </c>
      <c r="AY187" s="18" t="s">
        <v>153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8" t="s">
        <v>8</v>
      </c>
      <c r="BK187" s="184">
        <f>ROUND(I187*H187,0)</f>
        <v>0</v>
      </c>
      <c r="BL187" s="18" t="s">
        <v>201</v>
      </c>
      <c r="BM187" s="183" t="s">
        <v>269</v>
      </c>
    </row>
    <row r="188" s="2" customFormat="1" ht="16.5" customHeight="1">
      <c r="A188" s="37"/>
      <c r="B188" s="171"/>
      <c r="C188" s="172" t="s">
        <v>270</v>
      </c>
      <c r="D188" s="172" t="s">
        <v>156</v>
      </c>
      <c r="E188" s="173" t="s">
        <v>271</v>
      </c>
      <c r="F188" s="174" t="s">
        <v>272</v>
      </c>
      <c r="G188" s="175" t="s">
        <v>249</v>
      </c>
      <c r="H188" s="176">
        <v>2</v>
      </c>
      <c r="I188" s="177"/>
      <c r="J188" s="178">
        <f>ROUND(I188*H188,0)</f>
        <v>0</v>
      </c>
      <c r="K188" s="174" t="s">
        <v>160</v>
      </c>
      <c r="L188" s="38"/>
      <c r="M188" s="179" t="s">
        <v>1</v>
      </c>
      <c r="N188" s="180" t="s">
        <v>42</v>
      </c>
      <c r="O188" s="76"/>
      <c r="P188" s="181">
        <f>O188*H188</f>
        <v>0</v>
      </c>
      <c r="Q188" s="181">
        <v>0</v>
      </c>
      <c r="R188" s="181">
        <f>Q188*H188</f>
        <v>0</v>
      </c>
      <c r="S188" s="181">
        <v>0.019460000000000002</v>
      </c>
      <c r="T188" s="182">
        <f>S188*H188</f>
        <v>0.038920000000000003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3" t="s">
        <v>201</v>
      </c>
      <c r="AT188" s="183" t="s">
        <v>156</v>
      </c>
      <c r="AU188" s="183" t="s">
        <v>86</v>
      </c>
      <c r="AY188" s="18" t="s">
        <v>153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8" t="s">
        <v>8</v>
      </c>
      <c r="BK188" s="184">
        <f>ROUND(I188*H188,0)</f>
        <v>0</v>
      </c>
      <c r="BL188" s="18" t="s">
        <v>201</v>
      </c>
      <c r="BM188" s="183" t="s">
        <v>273</v>
      </c>
    </row>
    <row r="189" s="2" customFormat="1" ht="24.15" customHeight="1">
      <c r="A189" s="37"/>
      <c r="B189" s="171"/>
      <c r="C189" s="172" t="s">
        <v>221</v>
      </c>
      <c r="D189" s="172" t="s">
        <v>156</v>
      </c>
      <c r="E189" s="173" t="s">
        <v>987</v>
      </c>
      <c r="F189" s="174" t="s">
        <v>988</v>
      </c>
      <c r="G189" s="175" t="s">
        <v>249</v>
      </c>
      <c r="H189" s="176">
        <v>1</v>
      </c>
      <c r="I189" s="177"/>
      <c r="J189" s="178">
        <f>ROUND(I189*H189,0)</f>
        <v>0</v>
      </c>
      <c r="K189" s="174" t="s">
        <v>1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0.051728589700000001</v>
      </c>
      <c r="R189" s="181">
        <f>Q189*H189</f>
        <v>0.051728589700000001</v>
      </c>
      <c r="S189" s="181">
        <v>0</v>
      </c>
      <c r="T189" s="18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201</v>
      </c>
      <c r="AT189" s="183" t="s">
        <v>156</v>
      </c>
      <c r="AU189" s="183" t="s">
        <v>86</v>
      </c>
      <c r="AY189" s="18" t="s">
        <v>153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201</v>
      </c>
      <c r="BM189" s="183" t="s">
        <v>281</v>
      </c>
    </row>
    <row r="190" s="13" customFormat="1">
      <c r="A190" s="13"/>
      <c r="B190" s="185"/>
      <c r="C190" s="13"/>
      <c r="D190" s="186" t="s">
        <v>163</v>
      </c>
      <c r="E190" s="187" t="s">
        <v>1</v>
      </c>
      <c r="F190" s="188" t="s">
        <v>1042</v>
      </c>
      <c r="G190" s="13"/>
      <c r="H190" s="189">
        <v>1</v>
      </c>
      <c r="I190" s="190"/>
      <c r="J190" s="13"/>
      <c r="K190" s="13"/>
      <c r="L190" s="185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163</v>
      </c>
      <c r="AU190" s="187" t="s">
        <v>86</v>
      </c>
      <c r="AV190" s="13" t="s">
        <v>86</v>
      </c>
      <c r="AW190" s="13" t="s">
        <v>33</v>
      </c>
      <c r="AX190" s="13" t="s">
        <v>77</v>
      </c>
      <c r="AY190" s="187" t="s">
        <v>153</v>
      </c>
    </row>
    <row r="191" s="14" customFormat="1">
      <c r="A191" s="14"/>
      <c r="B191" s="194"/>
      <c r="C191" s="14"/>
      <c r="D191" s="186" t="s">
        <v>163</v>
      </c>
      <c r="E191" s="195" t="s">
        <v>1</v>
      </c>
      <c r="F191" s="196" t="s">
        <v>189</v>
      </c>
      <c r="G191" s="14"/>
      <c r="H191" s="197">
        <v>1</v>
      </c>
      <c r="I191" s="198"/>
      <c r="J191" s="14"/>
      <c r="K191" s="14"/>
      <c r="L191" s="194"/>
      <c r="M191" s="199"/>
      <c r="N191" s="200"/>
      <c r="O191" s="200"/>
      <c r="P191" s="200"/>
      <c r="Q191" s="200"/>
      <c r="R191" s="200"/>
      <c r="S191" s="200"/>
      <c r="T191" s="20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5" t="s">
        <v>163</v>
      </c>
      <c r="AU191" s="195" t="s">
        <v>86</v>
      </c>
      <c r="AV191" s="14" t="s">
        <v>154</v>
      </c>
      <c r="AW191" s="14" t="s">
        <v>33</v>
      </c>
      <c r="AX191" s="14" t="s">
        <v>8</v>
      </c>
      <c r="AY191" s="195" t="s">
        <v>153</v>
      </c>
    </row>
    <row r="192" s="2" customFormat="1" ht="24.15" customHeight="1">
      <c r="A192" s="37"/>
      <c r="B192" s="171"/>
      <c r="C192" s="172" t="s">
        <v>278</v>
      </c>
      <c r="D192" s="172" t="s">
        <v>156</v>
      </c>
      <c r="E192" s="173" t="s">
        <v>284</v>
      </c>
      <c r="F192" s="174" t="s">
        <v>285</v>
      </c>
      <c r="G192" s="175" t="s">
        <v>249</v>
      </c>
      <c r="H192" s="176">
        <v>2</v>
      </c>
      <c r="I192" s="177"/>
      <c r="J192" s="178">
        <f>ROUND(I192*H192,0)</f>
        <v>0</v>
      </c>
      <c r="K192" s="174" t="s">
        <v>1</v>
      </c>
      <c r="L192" s="38"/>
      <c r="M192" s="179" t="s">
        <v>1</v>
      </c>
      <c r="N192" s="180" t="s">
        <v>42</v>
      </c>
      <c r="O192" s="76"/>
      <c r="P192" s="181">
        <f>O192*H192</f>
        <v>0</v>
      </c>
      <c r="Q192" s="181">
        <v>0.00051820000000000002</v>
      </c>
      <c r="R192" s="181">
        <f>Q192*H192</f>
        <v>0.0010364</v>
      </c>
      <c r="S192" s="181">
        <v>0</v>
      </c>
      <c r="T192" s="18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3" t="s">
        <v>201</v>
      </c>
      <c r="AT192" s="183" t="s">
        <v>156</v>
      </c>
      <c r="AU192" s="183" t="s">
        <v>86</v>
      </c>
      <c r="AY192" s="18" t="s">
        <v>153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8" t="s">
        <v>8</v>
      </c>
      <c r="BK192" s="184">
        <f>ROUND(I192*H192,0)</f>
        <v>0</v>
      </c>
      <c r="BL192" s="18" t="s">
        <v>201</v>
      </c>
      <c r="BM192" s="183" t="s">
        <v>286</v>
      </c>
    </row>
    <row r="193" s="13" customFormat="1">
      <c r="A193" s="13"/>
      <c r="B193" s="185"/>
      <c r="C193" s="13"/>
      <c r="D193" s="186" t="s">
        <v>163</v>
      </c>
      <c r="E193" s="187" t="s">
        <v>1</v>
      </c>
      <c r="F193" s="188" t="s">
        <v>1043</v>
      </c>
      <c r="G193" s="13"/>
      <c r="H193" s="189">
        <v>2</v>
      </c>
      <c r="I193" s="190"/>
      <c r="J193" s="13"/>
      <c r="K193" s="13"/>
      <c r="L193" s="185"/>
      <c r="M193" s="191"/>
      <c r="N193" s="192"/>
      <c r="O193" s="192"/>
      <c r="P193" s="192"/>
      <c r="Q193" s="192"/>
      <c r="R193" s="192"/>
      <c r="S193" s="192"/>
      <c r="T193" s="19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7" t="s">
        <v>163</v>
      </c>
      <c r="AU193" s="187" t="s">
        <v>86</v>
      </c>
      <c r="AV193" s="13" t="s">
        <v>86</v>
      </c>
      <c r="AW193" s="13" t="s">
        <v>33</v>
      </c>
      <c r="AX193" s="13" t="s">
        <v>77</v>
      </c>
      <c r="AY193" s="187" t="s">
        <v>153</v>
      </c>
    </row>
    <row r="194" s="14" customFormat="1">
      <c r="A194" s="14"/>
      <c r="B194" s="194"/>
      <c r="C194" s="14"/>
      <c r="D194" s="186" t="s">
        <v>163</v>
      </c>
      <c r="E194" s="195" t="s">
        <v>1</v>
      </c>
      <c r="F194" s="196" t="s">
        <v>189</v>
      </c>
      <c r="G194" s="14"/>
      <c r="H194" s="197">
        <v>2</v>
      </c>
      <c r="I194" s="198"/>
      <c r="J194" s="14"/>
      <c r="K194" s="14"/>
      <c r="L194" s="194"/>
      <c r="M194" s="199"/>
      <c r="N194" s="200"/>
      <c r="O194" s="200"/>
      <c r="P194" s="200"/>
      <c r="Q194" s="200"/>
      <c r="R194" s="200"/>
      <c r="S194" s="200"/>
      <c r="T194" s="20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5" t="s">
        <v>163</v>
      </c>
      <c r="AU194" s="195" t="s">
        <v>86</v>
      </c>
      <c r="AV194" s="14" t="s">
        <v>154</v>
      </c>
      <c r="AW194" s="14" t="s">
        <v>33</v>
      </c>
      <c r="AX194" s="14" t="s">
        <v>8</v>
      </c>
      <c r="AY194" s="195" t="s">
        <v>153</v>
      </c>
    </row>
    <row r="195" s="2" customFormat="1" ht="24.15" customHeight="1">
      <c r="A195" s="37"/>
      <c r="B195" s="171"/>
      <c r="C195" s="172" t="s">
        <v>226</v>
      </c>
      <c r="D195" s="172" t="s">
        <v>156</v>
      </c>
      <c r="E195" s="173" t="s">
        <v>294</v>
      </c>
      <c r="F195" s="174" t="s">
        <v>295</v>
      </c>
      <c r="G195" s="175" t="s">
        <v>249</v>
      </c>
      <c r="H195" s="176">
        <v>2</v>
      </c>
      <c r="I195" s="177"/>
      <c r="J195" s="178">
        <f>ROUND(I195*H195,0)</f>
        <v>0</v>
      </c>
      <c r="K195" s="174" t="s">
        <v>1</v>
      </c>
      <c r="L195" s="38"/>
      <c r="M195" s="179" t="s">
        <v>1</v>
      </c>
      <c r="N195" s="180" t="s">
        <v>42</v>
      </c>
      <c r="O195" s="76"/>
      <c r="P195" s="181">
        <f>O195*H195</f>
        <v>0</v>
      </c>
      <c r="Q195" s="181">
        <v>0.00051820000000000002</v>
      </c>
      <c r="R195" s="181">
        <f>Q195*H195</f>
        <v>0.0010364</v>
      </c>
      <c r="S195" s="181">
        <v>0</v>
      </c>
      <c r="T195" s="18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3" t="s">
        <v>201</v>
      </c>
      <c r="AT195" s="183" t="s">
        <v>156</v>
      </c>
      <c r="AU195" s="183" t="s">
        <v>86</v>
      </c>
      <c r="AY195" s="18" t="s">
        <v>153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8" t="s">
        <v>8</v>
      </c>
      <c r="BK195" s="184">
        <f>ROUND(I195*H195,0)</f>
        <v>0</v>
      </c>
      <c r="BL195" s="18" t="s">
        <v>201</v>
      </c>
      <c r="BM195" s="183" t="s">
        <v>296</v>
      </c>
    </row>
    <row r="196" s="13" customFormat="1">
      <c r="A196" s="13"/>
      <c r="B196" s="185"/>
      <c r="C196" s="13"/>
      <c r="D196" s="186" t="s">
        <v>163</v>
      </c>
      <c r="E196" s="187" t="s">
        <v>1</v>
      </c>
      <c r="F196" s="188" t="s">
        <v>1044</v>
      </c>
      <c r="G196" s="13"/>
      <c r="H196" s="189">
        <v>2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163</v>
      </c>
      <c r="AU196" s="187" t="s">
        <v>86</v>
      </c>
      <c r="AV196" s="13" t="s">
        <v>86</v>
      </c>
      <c r="AW196" s="13" t="s">
        <v>33</v>
      </c>
      <c r="AX196" s="13" t="s">
        <v>77</v>
      </c>
      <c r="AY196" s="187" t="s">
        <v>153</v>
      </c>
    </row>
    <row r="197" s="14" customFormat="1">
      <c r="A197" s="14"/>
      <c r="B197" s="194"/>
      <c r="C197" s="14"/>
      <c r="D197" s="186" t="s">
        <v>163</v>
      </c>
      <c r="E197" s="195" t="s">
        <v>1</v>
      </c>
      <c r="F197" s="196" t="s">
        <v>189</v>
      </c>
      <c r="G197" s="14"/>
      <c r="H197" s="197">
        <v>2</v>
      </c>
      <c r="I197" s="198"/>
      <c r="J197" s="14"/>
      <c r="K197" s="14"/>
      <c r="L197" s="194"/>
      <c r="M197" s="199"/>
      <c r="N197" s="200"/>
      <c r="O197" s="200"/>
      <c r="P197" s="200"/>
      <c r="Q197" s="200"/>
      <c r="R197" s="200"/>
      <c r="S197" s="200"/>
      <c r="T197" s="20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5" t="s">
        <v>163</v>
      </c>
      <c r="AU197" s="195" t="s">
        <v>86</v>
      </c>
      <c r="AV197" s="14" t="s">
        <v>154</v>
      </c>
      <c r="AW197" s="14" t="s">
        <v>33</v>
      </c>
      <c r="AX197" s="14" t="s">
        <v>8</v>
      </c>
      <c r="AY197" s="195" t="s">
        <v>153</v>
      </c>
    </row>
    <row r="198" s="2" customFormat="1" ht="24.15" customHeight="1">
      <c r="A198" s="37"/>
      <c r="B198" s="171"/>
      <c r="C198" s="172" t="s">
        <v>289</v>
      </c>
      <c r="D198" s="172" t="s">
        <v>156</v>
      </c>
      <c r="E198" s="173" t="s">
        <v>299</v>
      </c>
      <c r="F198" s="174" t="s">
        <v>300</v>
      </c>
      <c r="G198" s="175" t="s">
        <v>249</v>
      </c>
      <c r="H198" s="176">
        <v>2</v>
      </c>
      <c r="I198" s="177"/>
      <c r="J198" s="178">
        <f>ROUND(I198*H198,0)</f>
        <v>0</v>
      </c>
      <c r="K198" s="174" t="s">
        <v>160</v>
      </c>
      <c r="L198" s="38"/>
      <c r="M198" s="179" t="s">
        <v>1</v>
      </c>
      <c r="N198" s="180" t="s">
        <v>42</v>
      </c>
      <c r="O198" s="76"/>
      <c r="P198" s="181">
        <f>O198*H198</f>
        <v>0</v>
      </c>
      <c r="Q198" s="181">
        <v>0.00051820000000000002</v>
      </c>
      <c r="R198" s="181">
        <f>Q198*H198</f>
        <v>0.0010364</v>
      </c>
      <c r="S198" s="181">
        <v>0</v>
      </c>
      <c r="T198" s="18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3" t="s">
        <v>201</v>
      </c>
      <c r="AT198" s="183" t="s">
        <v>156</v>
      </c>
      <c r="AU198" s="183" t="s">
        <v>86</v>
      </c>
      <c r="AY198" s="18" t="s">
        <v>153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8" t="s">
        <v>8</v>
      </c>
      <c r="BK198" s="184">
        <f>ROUND(I198*H198,0)</f>
        <v>0</v>
      </c>
      <c r="BL198" s="18" t="s">
        <v>201</v>
      </c>
      <c r="BM198" s="183" t="s">
        <v>301</v>
      </c>
    </row>
    <row r="199" s="13" customFormat="1">
      <c r="A199" s="13"/>
      <c r="B199" s="185"/>
      <c r="C199" s="13"/>
      <c r="D199" s="186" t="s">
        <v>163</v>
      </c>
      <c r="E199" s="187" t="s">
        <v>1</v>
      </c>
      <c r="F199" s="188" t="s">
        <v>1043</v>
      </c>
      <c r="G199" s="13"/>
      <c r="H199" s="189">
        <v>2</v>
      </c>
      <c r="I199" s="190"/>
      <c r="J199" s="13"/>
      <c r="K199" s="13"/>
      <c r="L199" s="185"/>
      <c r="M199" s="191"/>
      <c r="N199" s="192"/>
      <c r="O199" s="192"/>
      <c r="P199" s="192"/>
      <c r="Q199" s="192"/>
      <c r="R199" s="192"/>
      <c r="S199" s="192"/>
      <c r="T199" s="19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163</v>
      </c>
      <c r="AU199" s="187" t="s">
        <v>86</v>
      </c>
      <c r="AV199" s="13" t="s">
        <v>86</v>
      </c>
      <c r="AW199" s="13" t="s">
        <v>33</v>
      </c>
      <c r="AX199" s="13" t="s">
        <v>77</v>
      </c>
      <c r="AY199" s="187" t="s">
        <v>153</v>
      </c>
    </row>
    <row r="200" s="14" customFormat="1">
      <c r="A200" s="14"/>
      <c r="B200" s="194"/>
      <c r="C200" s="14"/>
      <c r="D200" s="186" t="s">
        <v>163</v>
      </c>
      <c r="E200" s="195" t="s">
        <v>1</v>
      </c>
      <c r="F200" s="196" t="s">
        <v>189</v>
      </c>
      <c r="G200" s="14"/>
      <c r="H200" s="197">
        <v>2</v>
      </c>
      <c r="I200" s="198"/>
      <c r="J200" s="14"/>
      <c r="K200" s="14"/>
      <c r="L200" s="194"/>
      <c r="M200" s="199"/>
      <c r="N200" s="200"/>
      <c r="O200" s="200"/>
      <c r="P200" s="200"/>
      <c r="Q200" s="200"/>
      <c r="R200" s="200"/>
      <c r="S200" s="200"/>
      <c r="T200" s="20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5" t="s">
        <v>163</v>
      </c>
      <c r="AU200" s="195" t="s">
        <v>86</v>
      </c>
      <c r="AV200" s="14" t="s">
        <v>154</v>
      </c>
      <c r="AW200" s="14" t="s">
        <v>33</v>
      </c>
      <c r="AX200" s="14" t="s">
        <v>8</v>
      </c>
      <c r="AY200" s="195" t="s">
        <v>153</v>
      </c>
    </row>
    <row r="201" s="2" customFormat="1" ht="24.15" customHeight="1">
      <c r="A201" s="37"/>
      <c r="B201" s="171"/>
      <c r="C201" s="172" t="s">
        <v>230</v>
      </c>
      <c r="D201" s="172" t="s">
        <v>156</v>
      </c>
      <c r="E201" s="173" t="s">
        <v>311</v>
      </c>
      <c r="F201" s="174" t="s">
        <v>312</v>
      </c>
      <c r="G201" s="175" t="s">
        <v>249</v>
      </c>
      <c r="H201" s="176">
        <v>2</v>
      </c>
      <c r="I201" s="177"/>
      <c r="J201" s="178">
        <f>ROUND(I201*H201,0)</f>
        <v>0</v>
      </c>
      <c r="K201" s="174" t="s">
        <v>160</v>
      </c>
      <c r="L201" s="38"/>
      <c r="M201" s="179" t="s">
        <v>1</v>
      </c>
      <c r="N201" s="180" t="s">
        <v>42</v>
      </c>
      <c r="O201" s="76"/>
      <c r="P201" s="181">
        <f>O201*H201</f>
        <v>0</v>
      </c>
      <c r="Q201" s="181">
        <v>0.00051820000000000002</v>
      </c>
      <c r="R201" s="181">
        <f>Q201*H201</f>
        <v>0.0010364</v>
      </c>
      <c r="S201" s="181">
        <v>0</v>
      </c>
      <c r="T201" s="18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3" t="s">
        <v>201</v>
      </c>
      <c r="AT201" s="183" t="s">
        <v>156</v>
      </c>
      <c r="AU201" s="183" t="s">
        <v>86</v>
      </c>
      <c r="AY201" s="18" t="s">
        <v>153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8" t="s">
        <v>8</v>
      </c>
      <c r="BK201" s="184">
        <f>ROUND(I201*H201,0)</f>
        <v>0</v>
      </c>
      <c r="BL201" s="18" t="s">
        <v>201</v>
      </c>
      <c r="BM201" s="183" t="s">
        <v>313</v>
      </c>
    </row>
    <row r="202" s="13" customFormat="1">
      <c r="A202" s="13"/>
      <c r="B202" s="185"/>
      <c r="C202" s="13"/>
      <c r="D202" s="186" t="s">
        <v>163</v>
      </c>
      <c r="E202" s="187" t="s">
        <v>1</v>
      </c>
      <c r="F202" s="188" t="s">
        <v>1040</v>
      </c>
      <c r="G202" s="13"/>
      <c r="H202" s="189">
        <v>2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163</v>
      </c>
      <c r="AU202" s="187" t="s">
        <v>86</v>
      </c>
      <c r="AV202" s="13" t="s">
        <v>86</v>
      </c>
      <c r="AW202" s="13" t="s">
        <v>33</v>
      </c>
      <c r="AX202" s="13" t="s">
        <v>77</v>
      </c>
      <c r="AY202" s="187" t="s">
        <v>153</v>
      </c>
    </row>
    <row r="203" s="14" customFormat="1">
      <c r="A203" s="14"/>
      <c r="B203" s="194"/>
      <c r="C203" s="14"/>
      <c r="D203" s="186" t="s">
        <v>163</v>
      </c>
      <c r="E203" s="195" t="s">
        <v>1</v>
      </c>
      <c r="F203" s="196" t="s">
        <v>189</v>
      </c>
      <c r="G203" s="14"/>
      <c r="H203" s="197">
        <v>2</v>
      </c>
      <c r="I203" s="198"/>
      <c r="J203" s="14"/>
      <c r="K203" s="14"/>
      <c r="L203" s="194"/>
      <c r="M203" s="199"/>
      <c r="N203" s="200"/>
      <c r="O203" s="200"/>
      <c r="P203" s="200"/>
      <c r="Q203" s="200"/>
      <c r="R203" s="200"/>
      <c r="S203" s="200"/>
      <c r="T203" s="20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5" t="s">
        <v>163</v>
      </c>
      <c r="AU203" s="195" t="s">
        <v>86</v>
      </c>
      <c r="AV203" s="14" t="s">
        <v>154</v>
      </c>
      <c r="AW203" s="14" t="s">
        <v>33</v>
      </c>
      <c r="AX203" s="14" t="s">
        <v>8</v>
      </c>
      <c r="AY203" s="195" t="s">
        <v>153</v>
      </c>
    </row>
    <row r="204" s="2" customFormat="1" ht="16.5" customHeight="1">
      <c r="A204" s="37"/>
      <c r="B204" s="171"/>
      <c r="C204" s="202" t="s">
        <v>298</v>
      </c>
      <c r="D204" s="202" t="s">
        <v>257</v>
      </c>
      <c r="E204" s="203" t="s">
        <v>320</v>
      </c>
      <c r="F204" s="204" t="s">
        <v>321</v>
      </c>
      <c r="G204" s="205" t="s">
        <v>237</v>
      </c>
      <c r="H204" s="206">
        <v>2</v>
      </c>
      <c r="I204" s="207"/>
      <c r="J204" s="208">
        <f>ROUND(I204*H204,0)</f>
        <v>0</v>
      </c>
      <c r="K204" s="204" t="s">
        <v>1</v>
      </c>
      <c r="L204" s="209"/>
      <c r="M204" s="210" t="s">
        <v>1</v>
      </c>
      <c r="N204" s="211" t="s">
        <v>42</v>
      </c>
      <c r="O204" s="76"/>
      <c r="P204" s="181">
        <f>O204*H204</f>
        <v>0</v>
      </c>
      <c r="Q204" s="181">
        <v>0.0053</v>
      </c>
      <c r="R204" s="181">
        <f>Q204*H204</f>
        <v>0.0106</v>
      </c>
      <c r="S204" s="181">
        <v>0</v>
      </c>
      <c r="T204" s="18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3" t="s">
        <v>260</v>
      </c>
      <c r="AT204" s="183" t="s">
        <v>257</v>
      </c>
      <c r="AU204" s="183" t="s">
        <v>86</v>
      </c>
      <c r="AY204" s="18" t="s">
        <v>153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8" t="s">
        <v>8</v>
      </c>
      <c r="BK204" s="184">
        <f>ROUND(I204*H204,0)</f>
        <v>0</v>
      </c>
      <c r="BL204" s="18" t="s">
        <v>201</v>
      </c>
      <c r="BM204" s="183" t="s">
        <v>322</v>
      </c>
    </row>
    <row r="205" s="13" customFormat="1">
      <c r="A205" s="13"/>
      <c r="B205" s="185"/>
      <c r="C205" s="13"/>
      <c r="D205" s="186" t="s">
        <v>163</v>
      </c>
      <c r="E205" s="187" t="s">
        <v>1</v>
      </c>
      <c r="F205" s="188" t="s">
        <v>1043</v>
      </c>
      <c r="G205" s="13"/>
      <c r="H205" s="189">
        <v>2</v>
      </c>
      <c r="I205" s="190"/>
      <c r="J205" s="13"/>
      <c r="K205" s="13"/>
      <c r="L205" s="185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163</v>
      </c>
      <c r="AU205" s="187" t="s">
        <v>86</v>
      </c>
      <c r="AV205" s="13" t="s">
        <v>86</v>
      </c>
      <c r="AW205" s="13" t="s">
        <v>33</v>
      </c>
      <c r="AX205" s="13" t="s">
        <v>77</v>
      </c>
      <c r="AY205" s="187" t="s">
        <v>153</v>
      </c>
    </row>
    <row r="206" s="14" customFormat="1">
      <c r="A206" s="14"/>
      <c r="B206" s="194"/>
      <c r="C206" s="14"/>
      <c r="D206" s="186" t="s">
        <v>163</v>
      </c>
      <c r="E206" s="195" t="s">
        <v>1</v>
      </c>
      <c r="F206" s="196" t="s">
        <v>189</v>
      </c>
      <c r="G206" s="14"/>
      <c r="H206" s="197">
        <v>2</v>
      </c>
      <c r="I206" s="198"/>
      <c r="J206" s="14"/>
      <c r="K206" s="14"/>
      <c r="L206" s="194"/>
      <c r="M206" s="199"/>
      <c r="N206" s="200"/>
      <c r="O206" s="200"/>
      <c r="P206" s="200"/>
      <c r="Q206" s="200"/>
      <c r="R206" s="200"/>
      <c r="S206" s="200"/>
      <c r="T206" s="20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5" t="s">
        <v>163</v>
      </c>
      <c r="AU206" s="195" t="s">
        <v>86</v>
      </c>
      <c r="AV206" s="14" t="s">
        <v>154</v>
      </c>
      <c r="AW206" s="14" t="s">
        <v>33</v>
      </c>
      <c r="AX206" s="14" t="s">
        <v>8</v>
      </c>
      <c r="AY206" s="195" t="s">
        <v>153</v>
      </c>
    </row>
    <row r="207" s="2" customFormat="1" ht="16.5" customHeight="1">
      <c r="A207" s="37"/>
      <c r="B207" s="171"/>
      <c r="C207" s="202" t="s">
        <v>260</v>
      </c>
      <c r="D207" s="202" t="s">
        <v>257</v>
      </c>
      <c r="E207" s="203" t="s">
        <v>329</v>
      </c>
      <c r="F207" s="204" t="s">
        <v>330</v>
      </c>
      <c r="G207" s="205" t="s">
        <v>237</v>
      </c>
      <c r="H207" s="206">
        <v>2</v>
      </c>
      <c r="I207" s="207"/>
      <c r="J207" s="208">
        <f>ROUND(I207*H207,0)</f>
        <v>0</v>
      </c>
      <c r="K207" s="204" t="s">
        <v>1</v>
      </c>
      <c r="L207" s="209"/>
      <c r="M207" s="210" t="s">
        <v>1</v>
      </c>
      <c r="N207" s="211" t="s">
        <v>42</v>
      </c>
      <c r="O207" s="76"/>
      <c r="P207" s="181">
        <f>O207*H207</f>
        <v>0</v>
      </c>
      <c r="Q207" s="181">
        <v>0.00080000000000000004</v>
      </c>
      <c r="R207" s="181">
        <f>Q207*H207</f>
        <v>0.0016000000000000001</v>
      </c>
      <c r="S207" s="181">
        <v>0</v>
      </c>
      <c r="T207" s="18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3" t="s">
        <v>260</v>
      </c>
      <c r="AT207" s="183" t="s">
        <v>257</v>
      </c>
      <c r="AU207" s="183" t="s">
        <v>86</v>
      </c>
      <c r="AY207" s="18" t="s">
        <v>153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8" t="s">
        <v>8</v>
      </c>
      <c r="BK207" s="184">
        <f>ROUND(I207*H207,0)</f>
        <v>0</v>
      </c>
      <c r="BL207" s="18" t="s">
        <v>201</v>
      </c>
      <c r="BM207" s="183" t="s">
        <v>331</v>
      </c>
    </row>
    <row r="208" s="13" customFormat="1">
      <c r="A208" s="13"/>
      <c r="B208" s="185"/>
      <c r="C208" s="13"/>
      <c r="D208" s="186" t="s">
        <v>163</v>
      </c>
      <c r="E208" s="187" t="s">
        <v>1</v>
      </c>
      <c r="F208" s="188" t="s">
        <v>1045</v>
      </c>
      <c r="G208" s="13"/>
      <c r="H208" s="189">
        <v>2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163</v>
      </c>
      <c r="AU208" s="187" t="s">
        <v>86</v>
      </c>
      <c r="AV208" s="13" t="s">
        <v>86</v>
      </c>
      <c r="AW208" s="13" t="s">
        <v>33</v>
      </c>
      <c r="AX208" s="13" t="s">
        <v>77</v>
      </c>
      <c r="AY208" s="187" t="s">
        <v>153</v>
      </c>
    </row>
    <row r="209" s="14" customFormat="1">
      <c r="A209" s="14"/>
      <c r="B209" s="194"/>
      <c r="C209" s="14"/>
      <c r="D209" s="186" t="s">
        <v>163</v>
      </c>
      <c r="E209" s="195" t="s">
        <v>1</v>
      </c>
      <c r="F209" s="196" t="s">
        <v>189</v>
      </c>
      <c r="G209" s="14"/>
      <c r="H209" s="197">
        <v>2</v>
      </c>
      <c r="I209" s="198"/>
      <c r="J209" s="14"/>
      <c r="K209" s="14"/>
      <c r="L209" s="194"/>
      <c r="M209" s="199"/>
      <c r="N209" s="200"/>
      <c r="O209" s="200"/>
      <c r="P209" s="200"/>
      <c r="Q209" s="200"/>
      <c r="R209" s="200"/>
      <c r="S209" s="200"/>
      <c r="T209" s="20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5" t="s">
        <v>163</v>
      </c>
      <c r="AU209" s="195" t="s">
        <v>86</v>
      </c>
      <c r="AV209" s="14" t="s">
        <v>154</v>
      </c>
      <c r="AW209" s="14" t="s">
        <v>33</v>
      </c>
      <c r="AX209" s="14" t="s">
        <v>8</v>
      </c>
      <c r="AY209" s="195" t="s">
        <v>153</v>
      </c>
    </row>
    <row r="210" s="2" customFormat="1" ht="16.5" customHeight="1">
      <c r="A210" s="37"/>
      <c r="B210" s="171"/>
      <c r="C210" s="202" t="s">
        <v>306</v>
      </c>
      <c r="D210" s="202" t="s">
        <v>257</v>
      </c>
      <c r="E210" s="203" t="s">
        <v>334</v>
      </c>
      <c r="F210" s="204" t="s">
        <v>335</v>
      </c>
      <c r="G210" s="205" t="s">
        <v>237</v>
      </c>
      <c r="H210" s="206">
        <v>2</v>
      </c>
      <c r="I210" s="207"/>
      <c r="J210" s="208">
        <f>ROUND(I210*H210,0)</f>
        <v>0</v>
      </c>
      <c r="K210" s="204" t="s">
        <v>1</v>
      </c>
      <c r="L210" s="209"/>
      <c r="M210" s="210" t="s">
        <v>1</v>
      </c>
      <c r="N210" s="211" t="s">
        <v>42</v>
      </c>
      <c r="O210" s="76"/>
      <c r="P210" s="181">
        <f>O210*H210</f>
        <v>0</v>
      </c>
      <c r="Q210" s="181">
        <v>0.001</v>
      </c>
      <c r="R210" s="181">
        <f>Q210*H210</f>
        <v>0.002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260</v>
      </c>
      <c r="AT210" s="183" t="s">
        <v>257</v>
      </c>
      <c r="AU210" s="183" t="s">
        <v>86</v>
      </c>
      <c r="AY210" s="18" t="s">
        <v>153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</v>
      </c>
      <c r="BK210" s="184">
        <f>ROUND(I210*H210,0)</f>
        <v>0</v>
      </c>
      <c r="BL210" s="18" t="s">
        <v>201</v>
      </c>
      <c r="BM210" s="183" t="s">
        <v>336</v>
      </c>
    </row>
    <row r="211" s="13" customFormat="1">
      <c r="A211" s="13"/>
      <c r="B211" s="185"/>
      <c r="C211" s="13"/>
      <c r="D211" s="186" t="s">
        <v>163</v>
      </c>
      <c r="E211" s="187" t="s">
        <v>1</v>
      </c>
      <c r="F211" s="188" t="s">
        <v>1046</v>
      </c>
      <c r="G211" s="13"/>
      <c r="H211" s="189">
        <v>2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163</v>
      </c>
      <c r="AU211" s="187" t="s">
        <v>86</v>
      </c>
      <c r="AV211" s="13" t="s">
        <v>86</v>
      </c>
      <c r="AW211" s="13" t="s">
        <v>33</v>
      </c>
      <c r="AX211" s="13" t="s">
        <v>77</v>
      </c>
      <c r="AY211" s="187" t="s">
        <v>153</v>
      </c>
    </row>
    <row r="212" s="14" customFormat="1">
      <c r="A212" s="14"/>
      <c r="B212" s="194"/>
      <c r="C212" s="14"/>
      <c r="D212" s="186" t="s">
        <v>163</v>
      </c>
      <c r="E212" s="195" t="s">
        <v>1</v>
      </c>
      <c r="F212" s="196" t="s">
        <v>189</v>
      </c>
      <c r="G212" s="14"/>
      <c r="H212" s="197">
        <v>2</v>
      </c>
      <c r="I212" s="198"/>
      <c r="J212" s="14"/>
      <c r="K212" s="14"/>
      <c r="L212" s="194"/>
      <c r="M212" s="199"/>
      <c r="N212" s="200"/>
      <c r="O212" s="200"/>
      <c r="P212" s="200"/>
      <c r="Q212" s="200"/>
      <c r="R212" s="200"/>
      <c r="S212" s="200"/>
      <c r="T212" s="20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5" t="s">
        <v>163</v>
      </c>
      <c r="AU212" s="195" t="s">
        <v>86</v>
      </c>
      <c r="AV212" s="14" t="s">
        <v>154</v>
      </c>
      <c r="AW212" s="14" t="s">
        <v>33</v>
      </c>
      <c r="AX212" s="14" t="s">
        <v>8</v>
      </c>
      <c r="AY212" s="195" t="s">
        <v>153</v>
      </c>
    </row>
    <row r="213" s="2" customFormat="1" ht="16.5" customHeight="1">
      <c r="A213" s="37"/>
      <c r="B213" s="171"/>
      <c r="C213" s="202" t="s">
        <v>310</v>
      </c>
      <c r="D213" s="202" t="s">
        <v>257</v>
      </c>
      <c r="E213" s="203" t="s">
        <v>340</v>
      </c>
      <c r="F213" s="204" t="s">
        <v>341</v>
      </c>
      <c r="G213" s="205" t="s">
        <v>237</v>
      </c>
      <c r="H213" s="206">
        <v>2</v>
      </c>
      <c r="I213" s="207"/>
      <c r="J213" s="208">
        <f>ROUND(I213*H213,0)</f>
        <v>0</v>
      </c>
      <c r="K213" s="204" t="s">
        <v>1</v>
      </c>
      <c r="L213" s="209"/>
      <c r="M213" s="210" t="s">
        <v>1</v>
      </c>
      <c r="N213" s="211" t="s">
        <v>42</v>
      </c>
      <c r="O213" s="76"/>
      <c r="P213" s="181">
        <f>O213*H213</f>
        <v>0</v>
      </c>
      <c r="Q213" s="181">
        <v>0.00080000000000000004</v>
      </c>
      <c r="R213" s="181">
        <f>Q213*H213</f>
        <v>0.0016000000000000001</v>
      </c>
      <c r="S213" s="181">
        <v>0</v>
      </c>
      <c r="T213" s="18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3" t="s">
        <v>260</v>
      </c>
      <c r="AT213" s="183" t="s">
        <v>257</v>
      </c>
      <c r="AU213" s="183" t="s">
        <v>86</v>
      </c>
      <c r="AY213" s="18" t="s">
        <v>153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8" t="s">
        <v>8</v>
      </c>
      <c r="BK213" s="184">
        <f>ROUND(I213*H213,0)</f>
        <v>0</v>
      </c>
      <c r="BL213" s="18" t="s">
        <v>201</v>
      </c>
      <c r="BM213" s="183" t="s">
        <v>342</v>
      </c>
    </row>
    <row r="214" s="13" customFormat="1">
      <c r="A214" s="13"/>
      <c r="B214" s="185"/>
      <c r="C214" s="13"/>
      <c r="D214" s="186" t="s">
        <v>163</v>
      </c>
      <c r="E214" s="187" t="s">
        <v>1</v>
      </c>
      <c r="F214" s="188" t="s">
        <v>1047</v>
      </c>
      <c r="G214" s="13"/>
      <c r="H214" s="189">
        <v>2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163</v>
      </c>
      <c r="AU214" s="187" t="s">
        <v>86</v>
      </c>
      <c r="AV214" s="13" t="s">
        <v>86</v>
      </c>
      <c r="AW214" s="13" t="s">
        <v>33</v>
      </c>
      <c r="AX214" s="13" t="s">
        <v>77</v>
      </c>
      <c r="AY214" s="187" t="s">
        <v>153</v>
      </c>
    </row>
    <row r="215" s="14" customFormat="1">
      <c r="A215" s="14"/>
      <c r="B215" s="194"/>
      <c r="C215" s="14"/>
      <c r="D215" s="186" t="s">
        <v>163</v>
      </c>
      <c r="E215" s="195" t="s">
        <v>1</v>
      </c>
      <c r="F215" s="196" t="s">
        <v>189</v>
      </c>
      <c r="G215" s="14"/>
      <c r="H215" s="197">
        <v>2</v>
      </c>
      <c r="I215" s="198"/>
      <c r="J215" s="14"/>
      <c r="K215" s="14"/>
      <c r="L215" s="194"/>
      <c r="M215" s="199"/>
      <c r="N215" s="200"/>
      <c r="O215" s="200"/>
      <c r="P215" s="200"/>
      <c r="Q215" s="200"/>
      <c r="R215" s="200"/>
      <c r="S215" s="200"/>
      <c r="T215" s="20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5" t="s">
        <v>163</v>
      </c>
      <c r="AU215" s="195" t="s">
        <v>86</v>
      </c>
      <c r="AV215" s="14" t="s">
        <v>154</v>
      </c>
      <c r="AW215" s="14" t="s">
        <v>33</v>
      </c>
      <c r="AX215" s="14" t="s">
        <v>8</v>
      </c>
      <c r="AY215" s="195" t="s">
        <v>153</v>
      </c>
    </row>
    <row r="216" s="2" customFormat="1" ht="16.5" customHeight="1">
      <c r="A216" s="37"/>
      <c r="B216" s="171"/>
      <c r="C216" s="202" t="s">
        <v>314</v>
      </c>
      <c r="D216" s="202" t="s">
        <v>257</v>
      </c>
      <c r="E216" s="203" t="s">
        <v>346</v>
      </c>
      <c r="F216" s="204" t="s">
        <v>347</v>
      </c>
      <c r="G216" s="205" t="s">
        <v>237</v>
      </c>
      <c r="H216" s="206">
        <v>2</v>
      </c>
      <c r="I216" s="207"/>
      <c r="J216" s="208">
        <f>ROUND(I216*H216,0)</f>
        <v>0</v>
      </c>
      <c r="K216" s="204" t="s">
        <v>1</v>
      </c>
      <c r="L216" s="209"/>
      <c r="M216" s="210" t="s">
        <v>1</v>
      </c>
      <c r="N216" s="211" t="s">
        <v>42</v>
      </c>
      <c r="O216" s="76"/>
      <c r="P216" s="181">
        <f>O216*H216</f>
        <v>0</v>
      </c>
      <c r="Q216" s="181">
        <v>0.00020000000000000001</v>
      </c>
      <c r="R216" s="181">
        <f>Q216*H216</f>
        <v>0.00040000000000000002</v>
      </c>
      <c r="S216" s="181">
        <v>0</v>
      </c>
      <c r="T216" s="18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3" t="s">
        <v>260</v>
      </c>
      <c r="AT216" s="183" t="s">
        <v>257</v>
      </c>
      <c r="AU216" s="183" t="s">
        <v>86</v>
      </c>
      <c r="AY216" s="18" t="s">
        <v>153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8" t="s">
        <v>8</v>
      </c>
      <c r="BK216" s="184">
        <f>ROUND(I216*H216,0)</f>
        <v>0</v>
      </c>
      <c r="BL216" s="18" t="s">
        <v>201</v>
      </c>
      <c r="BM216" s="183" t="s">
        <v>348</v>
      </c>
    </row>
    <row r="217" s="13" customFormat="1">
      <c r="A217" s="13"/>
      <c r="B217" s="185"/>
      <c r="C217" s="13"/>
      <c r="D217" s="186" t="s">
        <v>163</v>
      </c>
      <c r="E217" s="187" t="s">
        <v>1</v>
      </c>
      <c r="F217" s="188" t="s">
        <v>1047</v>
      </c>
      <c r="G217" s="13"/>
      <c r="H217" s="189">
        <v>2</v>
      </c>
      <c r="I217" s="190"/>
      <c r="J217" s="13"/>
      <c r="K217" s="13"/>
      <c r="L217" s="185"/>
      <c r="M217" s="191"/>
      <c r="N217" s="192"/>
      <c r="O217" s="192"/>
      <c r="P217" s="192"/>
      <c r="Q217" s="192"/>
      <c r="R217" s="192"/>
      <c r="S217" s="192"/>
      <c r="T217" s="19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163</v>
      </c>
      <c r="AU217" s="187" t="s">
        <v>86</v>
      </c>
      <c r="AV217" s="13" t="s">
        <v>86</v>
      </c>
      <c r="AW217" s="13" t="s">
        <v>33</v>
      </c>
      <c r="AX217" s="13" t="s">
        <v>77</v>
      </c>
      <c r="AY217" s="187" t="s">
        <v>153</v>
      </c>
    </row>
    <row r="218" s="14" customFormat="1">
      <c r="A218" s="14"/>
      <c r="B218" s="194"/>
      <c r="C218" s="14"/>
      <c r="D218" s="186" t="s">
        <v>163</v>
      </c>
      <c r="E218" s="195" t="s">
        <v>1</v>
      </c>
      <c r="F218" s="196" t="s">
        <v>189</v>
      </c>
      <c r="G218" s="14"/>
      <c r="H218" s="197">
        <v>2</v>
      </c>
      <c r="I218" s="198"/>
      <c r="J218" s="14"/>
      <c r="K218" s="14"/>
      <c r="L218" s="194"/>
      <c r="M218" s="199"/>
      <c r="N218" s="200"/>
      <c r="O218" s="200"/>
      <c r="P218" s="200"/>
      <c r="Q218" s="200"/>
      <c r="R218" s="200"/>
      <c r="S218" s="200"/>
      <c r="T218" s="20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5" t="s">
        <v>163</v>
      </c>
      <c r="AU218" s="195" t="s">
        <v>86</v>
      </c>
      <c r="AV218" s="14" t="s">
        <v>154</v>
      </c>
      <c r="AW218" s="14" t="s">
        <v>33</v>
      </c>
      <c r="AX218" s="14" t="s">
        <v>8</v>
      </c>
      <c r="AY218" s="195" t="s">
        <v>153</v>
      </c>
    </row>
    <row r="219" s="2" customFormat="1" ht="24.15" customHeight="1">
      <c r="A219" s="37"/>
      <c r="B219" s="171"/>
      <c r="C219" s="172" t="s">
        <v>319</v>
      </c>
      <c r="D219" s="172" t="s">
        <v>156</v>
      </c>
      <c r="E219" s="173" t="s">
        <v>350</v>
      </c>
      <c r="F219" s="174" t="s">
        <v>351</v>
      </c>
      <c r="G219" s="175" t="s">
        <v>237</v>
      </c>
      <c r="H219" s="176">
        <v>2</v>
      </c>
      <c r="I219" s="177"/>
      <c r="J219" s="178">
        <f>ROUND(I219*H219,0)</f>
        <v>0</v>
      </c>
      <c r="K219" s="174" t="s">
        <v>160</v>
      </c>
      <c r="L219" s="38"/>
      <c r="M219" s="179" t="s">
        <v>1</v>
      </c>
      <c r="N219" s="180" t="s">
        <v>42</v>
      </c>
      <c r="O219" s="76"/>
      <c r="P219" s="181">
        <f>O219*H219</f>
        <v>0</v>
      </c>
      <c r="Q219" s="181">
        <v>3.9140000000000001E-05</v>
      </c>
      <c r="R219" s="181">
        <f>Q219*H219</f>
        <v>7.8280000000000003E-05</v>
      </c>
      <c r="S219" s="181">
        <v>0</v>
      </c>
      <c r="T219" s="18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3" t="s">
        <v>201</v>
      </c>
      <c r="AT219" s="183" t="s">
        <v>156</v>
      </c>
      <c r="AU219" s="183" t="s">
        <v>86</v>
      </c>
      <c r="AY219" s="18" t="s">
        <v>153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8</v>
      </c>
      <c r="BK219" s="184">
        <f>ROUND(I219*H219,0)</f>
        <v>0</v>
      </c>
      <c r="BL219" s="18" t="s">
        <v>201</v>
      </c>
      <c r="BM219" s="183" t="s">
        <v>352</v>
      </c>
    </row>
    <row r="220" s="13" customFormat="1">
      <c r="A220" s="13"/>
      <c r="B220" s="185"/>
      <c r="C220" s="13"/>
      <c r="D220" s="186" t="s">
        <v>163</v>
      </c>
      <c r="E220" s="187" t="s">
        <v>1</v>
      </c>
      <c r="F220" s="188" t="s">
        <v>1048</v>
      </c>
      <c r="G220" s="13"/>
      <c r="H220" s="189">
        <v>2</v>
      </c>
      <c r="I220" s="190"/>
      <c r="J220" s="13"/>
      <c r="K220" s="13"/>
      <c r="L220" s="185"/>
      <c r="M220" s="191"/>
      <c r="N220" s="192"/>
      <c r="O220" s="192"/>
      <c r="P220" s="192"/>
      <c r="Q220" s="192"/>
      <c r="R220" s="192"/>
      <c r="S220" s="192"/>
      <c r="T220" s="19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163</v>
      </c>
      <c r="AU220" s="187" t="s">
        <v>86</v>
      </c>
      <c r="AV220" s="13" t="s">
        <v>86</v>
      </c>
      <c r="AW220" s="13" t="s">
        <v>33</v>
      </c>
      <c r="AX220" s="13" t="s">
        <v>77</v>
      </c>
      <c r="AY220" s="187" t="s">
        <v>153</v>
      </c>
    </row>
    <row r="221" s="14" customFormat="1">
      <c r="A221" s="14"/>
      <c r="B221" s="194"/>
      <c r="C221" s="14"/>
      <c r="D221" s="186" t="s">
        <v>163</v>
      </c>
      <c r="E221" s="195" t="s">
        <v>1</v>
      </c>
      <c r="F221" s="196" t="s">
        <v>189</v>
      </c>
      <c r="G221" s="14"/>
      <c r="H221" s="197">
        <v>2</v>
      </c>
      <c r="I221" s="198"/>
      <c r="J221" s="14"/>
      <c r="K221" s="14"/>
      <c r="L221" s="194"/>
      <c r="M221" s="199"/>
      <c r="N221" s="200"/>
      <c r="O221" s="200"/>
      <c r="P221" s="200"/>
      <c r="Q221" s="200"/>
      <c r="R221" s="200"/>
      <c r="S221" s="200"/>
      <c r="T221" s="20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5" t="s">
        <v>163</v>
      </c>
      <c r="AU221" s="195" t="s">
        <v>86</v>
      </c>
      <c r="AV221" s="14" t="s">
        <v>154</v>
      </c>
      <c r="AW221" s="14" t="s">
        <v>33</v>
      </c>
      <c r="AX221" s="14" t="s">
        <v>8</v>
      </c>
      <c r="AY221" s="195" t="s">
        <v>153</v>
      </c>
    </row>
    <row r="222" s="2" customFormat="1" ht="24.15" customHeight="1">
      <c r="A222" s="37"/>
      <c r="B222" s="171"/>
      <c r="C222" s="202" t="s">
        <v>323</v>
      </c>
      <c r="D222" s="202" t="s">
        <v>257</v>
      </c>
      <c r="E222" s="203" t="s">
        <v>356</v>
      </c>
      <c r="F222" s="204" t="s">
        <v>357</v>
      </c>
      <c r="G222" s="205" t="s">
        <v>237</v>
      </c>
      <c r="H222" s="206">
        <v>2</v>
      </c>
      <c r="I222" s="207"/>
      <c r="J222" s="208">
        <f>ROUND(I222*H222,0)</f>
        <v>0</v>
      </c>
      <c r="K222" s="204" t="s">
        <v>1</v>
      </c>
      <c r="L222" s="209"/>
      <c r="M222" s="210" t="s">
        <v>1</v>
      </c>
      <c r="N222" s="211" t="s">
        <v>42</v>
      </c>
      <c r="O222" s="76"/>
      <c r="P222" s="181">
        <f>O222*H222</f>
        <v>0</v>
      </c>
      <c r="Q222" s="181">
        <v>0.0018</v>
      </c>
      <c r="R222" s="181">
        <f>Q222*H222</f>
        <v>0.0035999999999999999</v>
      </c>
      <c r="S222" s="181">
        <v>0</v>
      </c>
      <c r="T222" s="18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3" t="s">
        <v>260</v>
      </c>
      <c r="AT222" s="183" t="s">
        <v>257</v>
      </c>
      <c r="AU222" s="183" t="s">
        <v>86</v>
      </c>
      <c r="AY222" s="18" t="s">
        <v>153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8" t="s">
        <v>8</v>
      </c>
      <c r="BK222" s="184">
        <f>ROUND(I222*H222,0)</f>
        <v>0</v>
      </c>
      <c r="BL222" s="18" t="s">
        <v>201</v>
      </c>
      <c r="BM222" s="183" t="s">
        <v>358</v>
      </c>
    </row>
    <row r="223" s="13" customFormat="1">
      <c r="A223" s="13"/>
      <c r="B223" s="185"/>
      <c r="C223" s="13"/>
      <c r="D223" s="186" t="s">
        <v>163</v>
      </c>
      <c r="E223" s="187" t="s">
        <v>1</v>
      </c>
      <c r="F223" s="188" t="s">
        <v>1048</v>
      </c>
      <c r="G223" s="13"/>
      <c r="H223" s="189">
        <v>2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163</v>
      </c>
      <c r="AU223" s="187" t="s">
        <v>86</v>
      </c>
      <c r="AV223" s="13" t="s">
        <v>86</v>
      </c>
      <c r="AW223" s="13" t="s">
        <v>33</v>
      </c>
      <c r="AX223" s="13" t="s">
        <v>77</v>
      </c>
      <c r="AY223" s="187" t="s">
        <v>153</v>
      </c>
    </row>
    <row r="224" s="14" customFormat="1">
      <c r="A224" s="14"/>
      <c r="B224" s="194"/>
      <c r="C224" s="14"/>
      <c r="D224" s="186" t="s">
        <v>163</v>
      </c>
      <c r="E224" s="195" t="s">
        <v>1</v>
      </c>
      <c r="F224" s="196" t="s">
        <v>189</v>
      </c>
      <c r="G224" s="14"/>
      <c r="H224" s="197">
        <v>2</v>
      </c>
      <c r="I224" s="198"/>
      <c r="J224" s="14"/>
      <c r="K224" s="14"/>
      <c r="L224" s="194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5" t="s">
        <v>163</v>
      </c>
      <c r="AU224" s="195" t="s">
        <v>86</v>
      </c>
      <c r="AV224" s="14" t="s">
        <v>154</v>
      </c>
      <c r="AW224" s="14" t="s">
        <v>33</v>
      </c>
      <c r="AX224" s="14" t="s">
        <v>8</v>
      </c>
      <c r="AY224" s="195" t="s">
        <v>153</v>
      </c>
    </row>
    <row r="225" s="2" customFormat="1" ht="24.15" customHeight="1">
      <c r="A225" s="37"/>
      <c r="B225" s="171"/>
      <c r="C225" s="172" t="s">
        <v>328</v>
      </c>
      <c r="D225" s="172" t="s">
        <v>156</v>
      </c>
      <c r="E225" s="173" t="s">
        <v>363</v>
      </c>
      <c r="F225" s="174" t="s">
        <v>364</v>
      </c>
      <c r="G225" s="175" t="s">
        <v>206</v>
      </c>
      <c r="H225" s="176">
        <v>0.14799999999999999</v>
      </c>
      <c r="I225" s="177"/>
      <c r="J225" s="178">
        <f>ROUND(I225*H225,0)</f>
        <v>0</v>
      </c>
      <c r="K225" s="174" t="s">
        <v>160</v>
      </c>
      <c r="L225" s="38"/>
      <c r="M225" s="179" t="s">
        <v>1</v>
      </c>
      <c r="N225" s="180" t="s">
        <v>42</v>
      </c>
      <c r="O225" s="76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3" t="s">
        <v>201</v>
      </c>
      <c r="AT225" s="183" t="s">
        <v>156</v>
      </c>
      <c r="AU225" s="183" t="s">
        <v>86</v>
      </c>
      <c r="AY225" s="18" t="s">
        <v>153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</v>
      </c>
      <c r="BK225" s="184">
        <f>ROUND(I225*H225,0)</f>
        <v>0</v>
      </c>
      <c r="BL225" s="18" t="s">
        <v>201</v>
      </c>
      <c r="BM225" s="183" t="s">
        <v>365</v>
      </c>
    </row>
    <row r="226" s="2" customFormat="1" ht="24.15" customHeight="1">
      <c r="A226" s="37"/>
      <c r="B226" s="171"/>
      <c r="C226" s="172" t="s">
        <v>333</v>
      </c>
      <c r="D226" s="172" t="s">
        <v>156</v>
      </c>
      <c r="E226" s="173" t="s">
        <v>366</v>
      </c>
      <c r="F226" s="174" t="s">
        <v>367</v>
      </c>
      <c r="G226" s="175" t="s">
        <v>206</v>
      </c>
      <c r="H226" s="176">
        <v>0.14799999999999999</v>
      </c>
      <c r="I226" s="177"/>
      <c r="J226" s="178">
        <f>ROUND(I226*H226,0)</f>
        <v>0</v>
      </c>
      <c r="K226" s="174" t="s">
        <v>160</v>
      </c>
      <c r="L226" s="38"/>
      <c r="M226" s="179" t="s">
        <v>1</v>
      </c>
      <c r="N226" s="180" t="s">
        <v>42</v>
      </c>
      <c r="O226" s="76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3" t="s">
        <v>201</v>
      </c>
      <c r="AT226" s="183" t="s">
        <v>156</v>
      </c>
      <c r="AU226" s="183" t="s">
        <v>86</v>
      </c>
      <c r="AY226" s="18" t="s">
        <v>153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8" t="s">
        <v>8</v>
      </c>
      <c r="BK226" s="184">
        <f>ROUND(I226*H226,0)</f>
        <v>0</v>
      </c>
      <c r="BL226" s="18" t="s">
        <v>201</v>
      </c>
      <c r="BM226" s="183" t="s">
        <v>368</v>
      </c>
    </row>
    <row r="227" s="12" customFormat="1" ht="22.8" customHeight="1">
      <c r="A227" s="12"/>
      <c r="B227" s="158"/>
      <c r="C227" s="12"/>
      <c r="D227" s="159" t="s">
        <v>76</v>
      </c>
      <c r="E227" s="169" t="s">
        <v>369</v>
      </c>
      <c r="F227" s="169" t="s">
        <v>370</v>
      </c>
      <c r="G227" s="12"/>
      <c r="H227" s="12"/>
      <c r="I227" s="161"/>
      <c r="J227" s="170">
        <f>BK227</f>
        <v>0</v>
      </c>
      <c r="K227" s="12"/>
      <c r="L227" s="158"/>
      <c r="M227" s="163"/>
      <c r="N227" s="164"/>
      <c r="O227" s="164"/>
      <c r="P227" s="165">
        <f>SUM(P228:P232)</f>
        <v>0</v>
      </c>
      <c r="Q227" s="164"/>
      <c r="R227" s="165">
        <f>SUM(R228:R232)</f>
        <v>0.0184</v>
      </c>
      <c r="S227" s="164"/>
      <c r="T227" s="166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9" t="s">
        <v>86</v>
      </c>
      <c r="AT227" s="167" t="s">
        <v>76</v>
      </c>
      <c r="AU227" s="167" t="s">
        <v>8</v>
      </c>
      <c r="AY227" s="159" t="s">
        <v>153</v>
      </c>
      <c r="BK227" s="168">
        <f>SUM(BK228:BK232)</f>
        <v>0</v>
      </c>
    </row>
    <row r="228" s="2" customFormat="1" ht="33" customHeight="1">
      <c r="A228" s="37"/>
      <c r="B228" s="171"/>
      <c r="C228" s="172" t="s">
        <v>339</v>
      </c>
      <c r="D228" s="172" t="s">
        <v>156</v>
      </c>
      <c r="E228" s="173" t="s">
        <v>372</v>
      </c>
      <c r="F228" s="174" t="s">
        <v>373</v>
      </c>
      <c r="G228" s="175" t="s">
        <v>249</v>
      </c>
      <c r="H228" s="176">
        <v>2</v>
      </c>
      <c r="I228" s="177"/>
      <c r="J228" s="178">
        <f>ROUND(I228*H228,0)</f>
        <v>0</v>
      </c>
      <c r="K228" s="174" t="s">
        <v>160</v>
      </c>
      <c r="L228" s="38"/>
      <c r="M228" s="179" t="s">
        <v>1</v>
      </c>
      <c r="N228" s="180" t="s">
        <v>42</v>
      </c>
      <c r="O228" s="76"/>
      <c r="P228" s="181">
        <f>O228*H228</f>
        <v>0</v>
      </c>
      <c r="Q228" s="181">
        <v>0.0091999999999999998</v>
      </c>
      <c r="R228" s="181">
        <f>Q228*H228</f>
        <v>0.0184</v>
      </c>
      <c r="S228" s="181">
        <v>0</v>
      </c>
      <c r="T228" s="18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3" t="s">
        <v>201</v>
      </c>
      <c r="AT228" s="183" t="s">
        <v>156</v>
      </c>
      <c r="AU228" s="183" t="s">
        <v>86</v>
      </c>
      <c r="AY228" s="18" t="s">
        <v>153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8" t="s">
        <v>8</v>
      </c>
      <c r="BK228" s="184">
        <f>ROUND(I228*H228,0)</f>
        <v>0</v>
      </c>
      <c r="BL228" s="18" t="s">
        <v>201</v>
      </c>
      <c r="BM228" s="183" t="s">
        <v>374</v>
      </c>
    </row>
    <row r="229" s="13" customFormat="1">
      <c r="A229" s="13"/>
      <c r="B229" s="185"/>
      <c r="C229" s="13"/>
      <c r="D229" s="186" t="s">
        <v>163</v>
      </c>
      <c r="E229" s="187" t="s">
        <v>1</v>
      </c>
      <c r="F229" s="188" t="s">
        <v>1040</v>
      </c>
      <c r="G229" s="13"/>
      <c r="H229" s="189">
        <v>2</v>
      </c>
      <c r="I229" s="190"/>
      <c r="J229" s="13"/>
      <c r="K229" s="13"/>
      <c r="L229" s="185"/>
      <c r="M229" s="191"/>
      <c r="N229" s="192"/>
      <c r="O229" s="192"/>
      <c r="P229" s="192"/>
      <c r="Q229" s="192"/>
      <c r="R229" s="192"/>
      <c r="S229" s="192"/>
      <c r="T229" s="19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163</v>
      </c>
      <c r="AU229" s="187" t="s">
        <v>86</v>
      </c>
      <c r="AV229" s="13" t="s">
        <v>86</v>
      </c>
      <c r="AW229" s="13" t="s">
        <v>33</v>
      </c>
      <c r="AX229" s="13" t="s">
        <v>77</v>
      </c>
      <c r="AY229" s="187" t="s">
        <v>153</v>
      </c>
    </row>
    <row r="230" s="14" customFormat="1">
      <c r="A230" s="14"/>
      <c r="B230" s="194"/>
      <c r="C230" s="14"/>
      <c r="D230" s="186" t="s">
        <v>163</v>
      </c>
      <c r="E230" s="195" t="s">
        <v>1</v>
      </c>
      <c r="F230" s="196" t="s">
        <v>189</v>
      </c>
      <c r="G230" s="14"/>
      <c r="H230" s="197">
        <v>2</v>
      </c>
      <c r="I230" s="198"/>
      <c r="J230" s="14"/>
      <c r="K230" s="14"/>
      <c r="L230" s="194"/>
      <c r="M230" s="199"/>
      <c r="N230" s="200"/>
      <c r="O230" s="200"/>
      <c r="P230" s="200"/>
      <c r="Q230" s="200"/>
      <c r="R230" s="200"/>
      <c r="S230" s="200"/>
      <c r="T230" s="20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5" t="s">
        <v>163</v>
      </c>
      <c r="AU230" s="195" t="s">
        <v>86</v>
      </c>
      <c r="AV230" s="14" t="s">
        <v>154</v>
      </c>
      <c r="AW230" s="14" t="s">
        <v>33</v>
      </c>
      <c r="AX230" s="14" t="s">
        <v>8</v>
      </c>
      <c r="AY230" s="195" t="s">
        <v>153</v>
      </c>
    </row>
    <row r="231" s="2" customFormat="1" ht="24.15" customHeight="1">
      <c r="A231" s="37"/>
      <c r="B231" s="171"/>
      <c r="C231" s="172" t="s">
        <v>345</v>
      </c>
      <c r="D231" s="172" t="s">
        <v>156</v>
      </c>
      <c r="E231" s="173" t="s">
        <v>376</v>
      </c>
      <c r="F231" s="174" t="s">
        <v>377</v>
      </c>
      <c r="G231" s="175" t="s">
        <v>206</v>
      </c>
      <c r="H231" s="176">
        <v>0.017999999999999999</v>
      </c>
      <c r="I231" s="177"/>
      <c r="J231" s="178">
        <f>ROUND(I231*H231,0)</f>
        <v>0</v>
      </c>
      <c r="K231" s="174" t="s">
        <v>160</v>
      </c>
      <c r="L231" s="38"/>
      <c r="M231" s="179" t="s">
        <v>1</v>
      </c>
      <c r="N231" s="180" t="s">
        <v>42</v>
      </c>
      <c r="O231" s="76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3" t="s">
        <v>201</v>
      </c>
      <c r="AT231" s="183" t="s">
        <v>156</v>
      </c>
      <c r="AU231" s="183" t="s">
        <v>86</v>
      </c>
      <c r="AY231" s="18" t="s">
        <v>153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8" t="s">
        <v>8</v>
      </c>
      <c r="BK231" s="184">
        <f>ROUND(I231*H231,0)</f>
        <v>0</v>
      </c>
      <c r="BL231" s="18" t="s">
        <v>201</v>
      </c>
      <c r="BM231" s="183" t="s">
        <v>378</v>
      </c>
    </row>
    <row r="232" s="2" customFormat="1" ht="24.15" customHeight="1">
      <c r="A232" s="37"/>
      <c r="B232" s="171"/>
      <c r="C232" s="172" t="s">
        <v>349</v>
      </c>
      <c r="D232" s="172" t="s">
        <v>156</v>
      </c>
      <c r="E232" s="173" t="s">
        <v>380</v>
      </c>
      <c r="F232" s="174" t="s">
        <v>381</v>
      </c>
      <c r="G232" s="175" t="s">
        <v>206</v>
      </c>
      <c r="H232" s="176">
        <v>0.017999999999999999</v>
      </c>
      <c r="I232" s="177"/>
      <c r="J232" s="178">
        <f>ROUND(I232*H232,0)</f>
        <v>0</v>
      </c>
      <c r="K232" s="174" t="s">
        <v>160</v>
      </c>
      <c r="L232" s="38"/>
      <c r="M232" s="179" t="s">
        <v>1</v>
      </c>
      <c r="N232" s="180" t="s">
        <v>42</v>
      </c>
      <c r="O232" s="76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201</v>
      </c>
      <c r="AT232" s="183" t="s">
        <v>156</v>
      </c>
      <c r="AU232" s="183" t="s">
        <v>86</v>
      </c>
      <c r="AY232" s="18" t="s">
        <v>153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8" t="s">
        <v>8</v>
      </c>
      <c r="BK232" s="184">
        <f>ROUND(I232*H232,0)</f>
        <v>0</v>
      </c>
      <c r="BL232" s="18" t="s">
        <v>201</v>
      </c>
      <c r="BM232" s="183" t="s">
        <v>382</v>
      </c>
    </row>
    <row r="233" s="12" customFormat="1" ht="22.8" customHeight="1">
      <c r="A233" s="12"/>
      <c r="B233" s="158"/>
      <c r="C233" s="12"/>
      <c r="D233" s="159" t="s">
        <v>76</v>
      </c>
      <c r="E233" s="169" t="s">
        <v>383</v>
      </c>
      <c r="F233" s="169" t="s">
        <v>384</v>
      </c>
      <c r="G233" s="12"/>
      <c r="H233" s="12"/>
      <c r="I233" s="161"/>
      <c r="J233" s="170">
        <f>BK233</f>
        <v>0</v>
      </c>
      <c r="K233" s="12"/>
      <c r="L233" s="158"/>
      <c r="M233" s="163"/>
      <c r="N233" s="164"/>
      <c r="O233" s="164"/>
      <c r="P233" s="165">
        <f>SUM(P234:P265)</f>
        <v>0</v>
      </c>
      <c r="Q233" s="164"/>
      <c r="R233" s="165">
        <f>SUM(R234:R265)</f>
        <v>0.03424</v>
      </c>
      <c r="S233" s="164"/>
      <c r="T233" s="166">
        <f>SUM(T234:T265)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9" t="s">
        <v>86</v>
      </c>
      <c r="AT233" s="167" t="s">
        <v>76</v>
      </c>
      <c r="AU233" s="167" t="s">
        <v>8</v>
      </c>
      <c r="AY233" s="159" t="s">
        <v>153</v>
      </c>
      <c r="BK233" s="168">
        <f>SUM(BK234:BK265)</f>
        <v>0</v>
      </c>
    </row>
    <row r="234" s="2" customFormat="1" ht="24.15" customHeight="1">
      <c r="A234" s="37"/>
      <c r="B234" s="171"/>
      <c r="C234" s="172" t="s">
        <v>355</v>
      </c>
      <c r="D234" s="172" t="s">
        <v>156</v>
      </c>
      <c r="E234" s="173" t="s">
        <v>385</v>
      </c>
      <c r="F234" s="174" t="s">
        <v>386</v>
      </c>
      <c r="G234" s="175" t="s">
        <v>387</v>
      </c>
      <c r="H234" s="176">
        <v>15</v>
      </c>
      <c r="I234" s="177"/>
      <c r="J234" s="178">
        <f>ROUND(I234*H234,0)</f>
        <v>0</v>
      </c>
      <c r="K234" s="174" t="s">
        <v>160</v>
      </c>
      <c r="L234" s="38"/>
      <c r="M234" s="179" t="s">
        <v>1</v>
      </c>
      <c r="N234" s="180" t="s">
        <v>42</v>
      </c>
      <c r="O234" s="76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3" t="s">
        <v>201</v>
      </c>
      <c r="AT234" s="183" t="s">
        <v>156</v>
      </c>
      <c r="AU234" s="183" t="s">
        <v>86</v>
      </c>
      <c r="AY234" s="18" t="s">
        <v>153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8" t="s">
        <v>8</v>
      </c>
      <c r="BK234" s="184">
        <f>ROUND(I234*H234,0)</f>
        <v>0</v>
      </c>
      <c r="BL234" s="18" t="s">
        <v>201</v>
      </c>
      <c r="BM234" s="183" t="s">
        <v>388</v>
      </c>
    </row>
    <row r="235" s="13" customFormat="1">
      <c r="A235" s="13"/>
      <c r="B235" s="185"/>
      <c r="C235" s="13"/>
      <c r="D235" s="186" t="s">
        <v>163</v>
      </c>
      <c r="E235" s="187" t="s">
        <v>1</v>
      </c>
      <c r="F235" s="188" t="s">
        <v>389</v>
      </c>
      <c r="G235" s="13"/>
      <c r="H235" s="189">
        <v>15</v>
      </c>
      <c r="I235" s="190"/>
      <c r="J235" s="13"/>
      <c r="K235" s="13"/>
      <c r="L235" s="185"/>
      <c r="M235" s="191"/>
      <c r="N235" s="192"/>
      <c r="O235" s="192"/>
      <c r="P235" s="192"/>
      <c r="Q235" s="192"/>
      <c r="R235" s="192"/>
      <c r="S235" s="192"/>
      <c r="T235" s="19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7" t="s">
        <v>163</v>
      </c>
      <c r="AU235" s="187" t="s">
        <v>86</v>
      </c>
      <c r="AV235" s="13" t="s">
        <v>86</v>
      </c>
      <c r="AW235" s="13" t="s">
        <v>33</v>
      </c>
      <c r="AX235" s="13" t="s">
        <v>8</v>
      </c>
      <c r="AY235" s="187" t="s">
        <v>153</v>
      </c>
    </row>
    <row r="236" s="2" customFormat="1" ht="21.75" customHeight="1">
      <c r="A236" s="37"/>
      <c r="B236" s="171"/>
      <c r="C236" s="202" t="s">
        <v>250</v>
      </c>
      <c r="D236" s="202" t="s">
        <v>257</v>
      </c>
      <c r="E236" s="203" t="s">
        <v>391</v>
      </c>
      <c r="F236" s="204" t="s">
        <v>392</v>
      </c>
      <c r="G236" s="205" t="s">
        <v>387</v>
      </c>
      <c r="H236" s="206">
        <v>15</v>
      </c>
      <c r="I236" s="207"/>
      <c r="J236" s="208">
        <f>ROUND(I236*H236,0)</f>
        <v>0</v>
      </c>
      <c r="K236" s="204" t="s">
        <v>160</v>
      </c>
      <c r="L236" s="209"/>
      <c r="M236" s="210" t="s">
        <v>1</v>
      </c>
      <c r="N236" s="211" t="s">
        <v>42</v>
      </c>
      <c r="O236" s="76"/>
      <c r="P236" s="181">
        <f>O236*H236</f>
        <v>0</v>
      </c>
      <c r="Q236" s="181">
        <v>4.0000000000000003E-05</v>
      </c>
      <c r="R236" s="181">
        <f>Q236*H236</f>
        <v>0.00060000000000000006</v>
      </c>
      <c r="S236" s="181">
        <v>0</v>
      </c>
      <c r="T236" s="18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3" t="s">
        <v>260</v>
      </c>
      <c r="AT236" s="183" t="s">
        <v>257</v>
      </c>
      <c r="AU236" s="183" t="s">
        <v>86</v>
      </c>
      <c r="AY236" s="18" t="s">
        <v>153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8" t="s">
        <v>8</v>
      </c>
      <c r="BK236" s="184">
        <f>ROUND(I236*H236,0)</f>
        <v>0</v>
      </c>
      <c r="BL236" s="18" t="s">
        <v>201</v>
      </c>
      <c r="BM236" s="183" t="s">
        <v>393</v>
      </c>
    </row>
    <row r="237" s="2" customFormat="1" ht="16.5" customHeight="1">
      <c r="A237" s="37"/>
      <c r="B237" s="171"/>
      <c r="C237" s="172" t="s">
        <v>362</v>
      </c>
      <c r="D237" s="172" t="s">
        <v>156</v>
      </c>
      <c r="E237" s="173" t="s">
        <v>395</v>
      </c>
      <c r="F237" s="174" t="s">
        <v>396</v>
      </c>
      <c r="G237" s="175" t="s">
        <v>237</v>
      </c>
      <c r="H237" s="176">
        <v>6</v>
      </c>
      <c r="I237" s="177"/>
      <c r="J237" s="178">
        <f>ROUND(I237*H237,0)</f>
        <v>0</v>
      </c>
      <c r="K237" s="174" t="s">
        <v>160</v>
      </c>
      <c r="L237" s="38"/>
      <c r="M237" s="179" t="s">
        <v>1</v>
      </c>
      <c r="N237" s="180" t="s">
        <v>42</v>
      </c>
      <c r="O237" s="76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3" t="s">
        <v>201</v>
      </c>
      <c r="AT237" s="183" t="s">
        <v>156</v>
      </c>
      <c r="AU237" s="183" t="s">
        <v>86</v>
      </c>
      <c r="AY237" s="18" t="s">
        <v>153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8" t="s">
        <v>8</v>
      </c>
      <c r="BK237" s="184">
        <f>ROUND(I237*H237,0)</f>
        <v>0</v>
      </c>
      <c r="BL237" s="18" t="s">
        <v>201</v>
      </c>
      <c r="BM237" s="183" t="s">
        <v>397</v>
      </c>
    </row>
    <row r="238" s="13" customFormat="1">
      <c r="A238" s="13"/>
      <c r="B238" s="185"/>
      <c r="C238" s="13"/>
      <c r="D238" s="186" t="s">
        <v>163</v>
      </c>
      <c r="E238" s="187" t="s">
        <v>1</v>
      </c>
      <c r="F238" s="188" t="s">
        <v>165</v>
      </c>
      <c r="G238" s="13"/>
      <c r="H238" s="189">
        <v>6</v>
      </c>
      <c r="I238" s="190"/>
      <c r="J238" s="13"/>
      <c r="K238" s="13"/>
      <c r="L238" s="185"/>
      <c r="M238" s="191"/>
      <c r="N238" s="192"/>
      <c r="O238" s="192"/>
      <c r="P238" s="192"/>
      <c r="Q238" s="192"/>
      <c r="R238" s="192"/>
      <c r="S238" s="192"/>
      <c r="T238" s="19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163</v>
      </c>
      <c r="AU238" s="187" t="s">
        <v>86</v>
      </c>
      <c r="AV238" s="13" t="s">
        <v>86</v>
      </c>
      <c r="AW238" s="13" t="s">
        <v>33</v>
      </c>
      <c r="AX238" s="13" t="s">
        <v>8</v>
      </c>
      <c r="AY238" s="187" t="s">
        <v>153</v>
      </c>
    </row>
    <row r="239" s="2" customFormat="1" ht="24.15" customHeight="1">
      <c r="A239" s="37"/>
      <c r="B239" s="171"/>
      <c r="C239" s="202" t="s">
        <v>253</v>
      </c>
      <c r="D239" s="202" t="s">
        <v>257</v>
      </c>
      <c r="E239" s="203" t="s">
        <v>399</v>
      </c>
      <c r="F239" s="204" t="s">
        <v>400</v>
      </c>
      <c r="G239" s="205" t="s">
        <v>237</v>
      </c>
      <c r="H239" s="206">
        <v>6</v>
      </c>
      <c r="I239" s="207"/>
      <c r="J239" s="208">
        <f>ROUND(I239*H239,0)</f>
        <v>0</v>
      </c>
      <c r="K239" s="204" t="s">
        <v>160</v>
      </c>
      <c r="L239" s="209"/>
      <c r="M239" s="210" t="s">
        <v>1</v>
      </c>
      <c r="N239" s="211" t="s">
        <v>42</v>
      </c>
      <c r="O239" s="76"/>
      <c r="P239" s="181">
        <f>O239*H239</f>
        <v>0</v>
      </c>
      <c r="Q239" s="181">
        <v>4.0000000000000003E-05</v>
      </c>
      <c r="R239" s="181">
        <f>Q239*H239</f>
        <v>0.00024000000000000003</v>
      </c>
      <c r="S239" s="181">
        <v>0</v>
      </c>
      <c r="T239" s="18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260</v>
      </c>
      <c r="AT239" s="183" t="s">
        <v>257</v>
      </c>
      <c r="AU239" s="183" t="s">
        <v>86</v>
      </c>
      <c r="AY239" s="18" t="s">
        <v>153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</v>
      </c>
      <c r="BK239" s="184">
        <f>ROUND(I239*H239,0)</f>
        <v>0</v>
      </c>
      <c r="BL239" s="18" t="s">
        <v>201</v>
      </c>
      <c r="BM239" s="183" t="s">
        <v>401</v>
      </c>
    </row>
    <row r="240" s="2" customFormat="1" ht="16.5" customHeight="1">
      <c r="A240" s="37"/>
      <c r="B240" s="171"/>
      <c r="C240" s="172" t="s">
        <v>371</v>
      </c>
      <c r="D240" s="172" t="s">
        <v>156</v>
      </c>
      <c r="E240" s="173" t="s">
        <v>395</v>
      </c>
      <c r="F240" s="174" t="s">
        <v>396</v>
      </c>
      <c r="G240" s="175" t="s">
        <v>237</v>
      </c>
      <c r="H240" s="176">
        <v>3</v>
      </c>
      <c r="I240" s="177"/>
      <c r="J240" s="178">
        <f>ROUND(I240*H240,0)</f>
        <v>0</v>
      </c>
      <c r="K240" s="174" t="s">
        <v>160</v>
      </c>
      <c r="L240" s="38"/>
      <c r="M240" s="179" t="s">
        <v>1</v>
      </c>
      <c r="N240" s="180" t="s">
        <v>42</v>
      </c>
      <c r="O240" s="76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3" t="s">
        <v>201</v>
      </c>
      <c r="AT240" s="183" t="s">
        <v>156</v>
      </c>
      <c r="AU240" s="183" t="s">
        <v>86</v>
      </c>
      <c r="AY240" s="18" t="s">
        <v>153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8" t="s">
        <v>8</v>
      </c>
      <c r="BK240" s="184">
        <f>ROUND(I240*H240,0)</f>
        <v>0</v>
      </c>
      <c r="BL240" s="18" t="s">
        <v>201</v>
      </c>
      <c r="BM240" s="183" t="s">
        <v>403</v>
      </c>
    </row>
    <row r="241" s="13" customFormat="1">
      <c r="A241" s="13"/>
      <c r="B241" s="185"/>
      <c r="C241" s="13"/>
      <c r="D241" s="186" t="s">
        <v>163</v>
      </c>
      <c r="E241" s="187" t="s">
        <v>1</v>
      </c>
      <c r="F241" s="188" t="s">
        <v>154</v>
      </c>
      <c r="G241" s="13"/>
      <c r="H241" s="189">
        <v>3</v>
      </c>
      <c r="I241" s="190"/>
      <c r="J241" s="13"/>
      <c r="K241" s="13"/>
      <c r="L241" s="185"/>
      <c r="M241" s="191"/>
      <c r="N241" s="192"/>
      <c r="O241" s="192"/>
      <c r="P241" s="192"/>
      <c r="Q241" s="192"/>
      <c r="R241" s="192"/>
      <c r="S241" s="192"/>
      <c r="T241" s="19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163</v>
      </c>
      <c r="AU241" s="187" t="s">
        <v>86</v>
      </c>
      <c r="AV241" s="13" t="s">
        <v>86</v>
      </c>
      <c r="AW241" s="13" t="s">
        <v>33</v>
      </c>
      <c r="AX241" s="13" t="s">
        <v>8</v>
      </c>
      <c r="AY241" s="187" t="s">
        <v>153</v>
      </c>
    </row>
    <row r="242" s="2" customFormat="1" ht="24.15" customHeight="1">
      <c r="A242" s="37"/>
      <c r="B242" s="171"/>
      <c r="C242" s="202" t="s">
        <v>375</v>
      </c>
      <c r="D242" s="202" t="s">
        <v>257</v>
      </c>
      <c r="E242" s="203" t="s">
        <v>405</v>
      </c>
      <c r="F242" s="204" t="s">
        <v>406</v>
      </c>
      <c r="G242" s="205" t="s">
        <v>237</v>
      </c>
      <c r="H242" s="206">
        <v>3</v>
      </c>
      <c r="I242" s="207"/>
      <c r="J242" s="208">
        <f>ROUND(I242*H242,0)</f>
        <v>0</v>
      </c>
      <c r="K242" s="204" t="s">
        <v>160</v>
      </c>
      <c r="L242" s="209"/>
      <c r="M242" s="210" t="s">
        <v>1</v>
      </c>
      <c r="N242" s="211" t="s">
        <v>42</v>
      </c>
      <c r="O242" s="76"/>
      <c r="P242" s="181">
        <f>O242*H242</f>
        <v>0</v>
      </c>
      <c r="Q242" s="181">
        <v>9.0000000000000006E-05</v>
      </c>
      <c r="R242" s="181">
        <f>Q242*H242</f>
        <v>0.00027</v>
      </c>
      <c r="S242" s="181">
        <v>0</v>
      </c>
      <c r="T242" s="18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3" t="s">
        <v>260</v>
      </c>
      <c r="AT242" s="183" t="s">
        <v>257</v>
      </c>
      <c r="AU242" s="183" t="s">
        <v>86</v>
      </c>
      <c r="AY242" s="18" t="s">
        <v>153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8" t="s">
        <v>8</v>
      </c>
      <c r="BK242" s="184">
        <f>ROUND(I242*H242,0)</f>
        <v>0</v>
      </c>
      <c r="BL242" s="18" t="s">
        <v>201</v>
      </c>
      <c r="BM242" s="183" t="s">
        <v>407</v>
      </c>
    </row>
    <row r="243" s="2" customFormat="1" ht="16.5" customHeight="1">
      <c r="A243" s="37"/>
      <c r="B243" s="171"/>
      <c r="C243" s="172" t="s">
        <v>379</v>
      </c>
      <c r="D243" s="172" t="s">
        <v>156</v>
      </c>
      <c r="E243" s="173" t="s">
        <v>409</v>
      </c>
      <c r="F243" s="174" t="s">
        <v>410</v>
      </c>
      <c r="G243" s="175" t="s">
        <v>237</v>
      </c>
      <c r="H243" s="176">
        <v>6</v>
      </c>
      <c r="I243" s="177"/>
      <c r="J243" s="178">
        <f>ROUND(I243*H243,0)</f>
        <v>0</v>
      </c>
      <c r="K243" s="174" t="s">
        <v>160</v>
      </c>
      <c r="L243" s="38"/>
      <c r="M243" s="179" t="s">
        <v>1</v>
      </c>
      <c r="N243" s="180" t="s">
        <v>42</v>
      </c>
      <c r="O243" s="76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3" t="s">
        <v>201</v>
      </c>
      <c r="AT243" s="183" t="s">
        <v>156</v>
      </c>
      <c r="AU243" s="183" t="s">
        <v>86</v>
      </c>
      <c r="AY243" s="18" t="s">
        <v>153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8</v>
      </c>
      <c r="BK243" s="184">
        <f>ROUND(I243*H243,0)</f>
        <v>0</v>
      </c>
      <c r="BL243" s="18" t="s">
        <v>201</v>
      </c>
      <c r="BM243" s="183" t="s">
        <v>411</v>
      </c>
    </row>
    <row r="244" s="13" customFormat="1">
      <c r="A244" s="13"/>
      <c r="B244" s="185"/>
      <c r="C244" s="13"/>
      <c r="D244" s="186" t="s">
        <v>163</v>
      </c>
      <c r="E244" s="187" t="s">
        <v>1</v>
      </c>
      <c r="F244" s="188" t="s">
        <v>165</v>
      </c>
      <c r="G244" s="13"/>
      <c r="H244" s="189">
        <v>6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163</v>
      </c>
      <c r="AU244" s="187" t="s">
        <v>86</v>
      </c>
      <c r="AV244" s="13" t="s">
        <v>86</v>
      </c>
      <c r="AW244" s="13" t="s">
        <v>33</v>
      </c>
      <c r="AX244" s="13" t="s">
        <v>8</v>
      </c>
      <c r="AY244" s="187" t="s">
        <v>153</v>
      </c>
    </row>
    <row r="245" s="2" customFormat="1" ht="24.15" customHeight="1">
      <c r="A245" s="37"/>
      <c r="B245" s="171"/>
      <c r="C245" s="202" t="s">
        <v>261</v>
      </c>
      <c r="D245" s="202" t="s">
        <v>257</v>
      </c>
      <c r="E245" s="203" t="s">
        <v>413</v>
      </c>
      <c r="F245" s="204" t="s">
        <v>414</v>
      </c>
      <c r="G245" s="205" t="s">
        <v>237</v>
      </c>
      <c r="H245" s="206">
        <v>6</v>
      </c>
      <c r="I245" s="207"/>
      <c r="J245" s="208">
        <f>ROUND(I245*H245,0)</f>
        <v>0</v>
      </c>
      <c r="K245" s="204" t="s">
        <v>160</v>
      </c>
      <c r="L245" s="209"/>
      <c r="M245" s="210" t="s">
        <v>1</v>
      </c>
      <c r="N245" s="211" t="s">
        <v>42</v>
      </c>
      <c r="O245" s="76"/>
      <c r="P245" s="181">
        <f>O245*H245</f>
        <v>0</v>
      </c>
      <c r="Q245" s="181">
        <v>0.00011</v>
      </c>
      <c r="R245" s="181">
        <f>Q245*H245</f>
        <v>0.00066</v>
      </c>
      <c r="S245" s="181">
        <v>0</v>
      </c>
      <c r="T245" s="18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3" t="s">
        <v>260</v>
      </c>
      <c r="AT245" s="183" t="s">
        <v>257</v>
      </c>
      <c r="AU245" s="183" t="s">
        <v>86</v>
      </c>
      <c r="AY245" s="18" t="s">
        <v>153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8" t="s">
        <v>8</v>
      </c>
      <c r="BK245" s="184">
        <f>ROUND(I245*H245,0)</f>
        <v>0</v>
      </c>
      <c r="BL245" s="18" t="s">
        <v>201</v>
      </c>
      <c r="BM245" s="183" t="s">
        <v>415</v>
      </c>
    </row>
    <row r="246" s="2" customFormat="1" ht="24.15" customHeight="1">
      <c r="A246" s="37"/>
      <c r="B246" s="171"/>
      <c r="C246" s="172" t="s">
        <v>390</v>
      </c>
      <c r="D246" s="172" t="s">
        <v>156</v>
      </c>
      <c r="E246" s="173" t="s">
        <v>416</v>
      </c>
      <c r="F246" s="174" t="s">
        <v>417</v>
      </c>
      <c r="G246" s="175" t="s">
        <v>387</v>
      </c>
      <c r="H246" s="176">
        <v>100</v>
      </c>
      <c r="I246" s="177"/>
      <c r="J246" s="178">
        <f>ROUND(I246*H246,0)</f>
        <v>0</v>
      </c>
      <c r="K246" s="174" t="s">
        <v>160</v>
      </c>
      <c r="L246" s="38"/>
      <c r="M246" s="179" t="s">
        <v>1</v>
      </c>
      <c r="N246" s="180" t="s">
        <v>42</v>
      </c>
      <c r="O246" s="76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3" t="s">
        <v>201</v>
      </c>
      <c r="AT246" s="183" t="s">
        <v>156</v>
      </c>
      <c r="AU246" s="183" t="s">
        <v>86</v>
      </c>
      <c r="AY246" s="18" t="s">
        <v>153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8" t="s">
        <v>8</v>
      </c>
      <c r="BK246" s="184">
        <f>ROUND(I246*H246,0)</f>
        <v>0</v>
      </c>
      <c r="BL246" s="18" t="s">
        <v>201</v>
      </c>
      <c r="BM246" s="183" t="s">
        <v>418</v>
      </c>
    </row>
    <row r="247" s="2" customFormat="1" ht="24.15" customHeight="1">
      <c r="A247" s="37"/>
      <c r="B247" s="171"/>
      <c r="C247" s="202" t="s">
        <v>394</v>
      </c>
      <c r="D247" s="202" t="s">
        <v>257</v>
      </c>
      <c r="E247" s="203" t="s">
        <v>420</v>
      </c>
      <c r="F247" s="204" t="s">
        <v>421</v>
      </c>
      <c r="G247" s="205" t="s">
        <v>387</v>
      </c>
      <c r="H247" s="206">
        <v>100</v>
      </c>
      <c r="I247" s="207"/>
      <c r="J247" s="208">
        <f>ROUND(I247*H247,0)</f>
        <v>0</v>
      </c>
      <c r="K247" s="204" t="s">
        <v>160</v>
      </c>
      <c r="L247" s="209"/>
      <c r="M247" s="210" t="s">
        <v>1</v>
      </c>
      <c r="N247" s="211" t="s">
        <v>42</v>
      </c>
      <c r="O247" s="76"/>
      <c r="P247" s="181">
        <f>O247*H247</f>
        <v>0</v>
      </c>
      <c r="Q247" s="181">
        <v>0.00012</v>
      </c>
      <c r="R247" s="181">
        <f>Q247*H247</f>
        <v>0.012</v>
      </c>
      <c r="S247" s="181">
        <v>0</v>
      </c>
      <c r="T247" s="18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3" t="s">
        <v>260</v>
      </c>
      <c r="AT247" s="183" t="s">
        <v>257</v>
      </c>
      <c r="AU247" s="183" t="s">
        <v>86</v>
      </c>
      <c r="AY247" s="18" t="s">
        <v>153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8" t="s">
        <v>8</v>
      </c>
      <c r="BK247" s="184">
        <f>ROUND(I247*H247,0)</f>
        <v>0</v>
      </c>
      <c r="BL247" s="18" t="s">
        <v>201</v>
      </c>
      <c r="BM247" s="183" t="s">
        <v>422</v>
      </c>
    </row>
    <row r="248" s="2" customFormat="1" ht="33" customHeight="1">
      <c r="A248" s="37"/>
      <c r="B248" s="171"/>
      <c r="C248" s="172" t="s">
        <v>398</v>
      </c>
      <c r="D248" s="172" t="s">
        <v>156</v>
      </c>
      <c r="E248" s="173" t="s">
        <v>424</v>
      </c>
      <c r="F248" s="174" t="s">
        <v>425</v>
      </c>
      <c r="G248" s="175" t="s">
        <v>387</v>
      </c>
      <c r="H248" s="176">
        <v>60</v>
      </c>
      <c r="I248" s="177"/>
      <c r="J248" s="178">
        <f>ROUND(I248*H248,0)</f>
        <v>0</v>
      </c>
      <c r="K248" s="174" t="s">
        <v>160</v>
      </c>
      <c r="L248" s="38"/>
      <c r="M248" s="179" t="s">
        <v>1</v>
      </c>
      <c r="N248" s="180" t="s">
        <v>42</v>
      </c>
      <c r="O248" s="76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3" t="s">
        <v>201</v>
      </c>
      <c r="AT248" s="183" t="s">
        <v>156</v>
      </c>
      <c r="AU248" s="183" t="s">
        <v>86</v>
      </c>
      <c r="AY248" s="18" t="s">
        <v>153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8" t="s">
        <v>8</v>
      </c>
      <c r="BK248" s="184">
        <f>ROUND(I248*H248,0)</f>
        <v>0</v>
      </c>
      <c r="BL248" s="18" t="s">
        <v>201</v>
      </c>
      <c r="BM248" s="183" t="s">
        <v>426</v>
      </c>
    </row>
    <row r="249" s="2" customFormat="1" ht="24.15" customHeight="1">
      <c r="A249" s="37"/>
      <c r="B249" s="171"/>
      <c r="C249" s="202" t="s">
        <v>402</v>
      </c>
      <c r="D249" s="202" t="s">
        <v>257</v>
      </c>
      <c r="E249" s="203" t="s">
        <v>428</v>
      </c>
      <c r="F249" s="204" t="s">
        <v>429</v>
      </c>
      <c r="G249" s="205" t="s">
        <v>387</v>
      </c>
      <c r="H249" s="206">
        <v>60</v>
      </c>
      <c r="I249" s="207"/>
      <c r="J249" s="208">
        <f>ROUND(I249*H249,0)</f>
        <v>0</v>
      </c>
      <c r="K249" s="204" t="s">
        <v>160</v>
      </c>
      <c r="L249" s="209"/>
      <c r="M249" s="210" t="s">
        <v>1</v>
      </c>
      <c r="N249" s="211" t="s">
        <v>42</v>
      </c>
      <c r="O249" s="76"/>
      <c r="P249" s="181">
        <f>O249*H249</f>
        <v>0</v>
      </c>
      <c r="Q249" s="181">
        <v>0.00017000000000000001</v>
      </c>
      <c r="R249" s="181">
        <f>Q249*H249</f>
        <v>0.010200000000000001</v>
      </c>
      <c r="S249" s="181">
        <v>0</v>
      </c>
      <c r="T249" s="18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3" t="s">
        <v>260</v>
      </c>
      <c r="AT249" s="183" t="s">
        <v>257</v>
      </c>
      <c r="AU249" s="183" t="s">
        <v>86</v>
      </c>
      <c r="AY249" s="18" t="s">
        <v>153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8" t="s">
        <v>8</v>
      </c>
      <c r="BK249" s="184">
        <f>ROUND(I249*H249,0)</f>
        <v>0</v>
      </c>
      <c r="BL249" s="18" t="s">
        <v>201</v>
      </c>
      <c r="BM249" s="183" t="s">
        <v>430</v>
      </c>
    </row>
    <row r="250" s="2" customFormat="1" ht="16.5" customHeight="1">
      <c r="A250" s="37"/>
      <c r="B250" s="171"/>
      <c r="C250" s="172" t="s">
        <v>404</v>
      </c>
      <c r="D250" s="172" t="s">
        <v>156</v>
      </c>
      <c r="E250" s="173" t="s">
        <v>432</v>
      </c>
      <c r="F250" s="174" t="s">
        <v>433</v>
      </c>
      <c r="G250" s="175" t="s">
        <v>237</v>
      </c>
      <c r="H250" s="176">
        <v>1</v>
      </c>
      <c r="I250" s="177"/>
      <c r="J250" s="178">
        <f>ROUND(I250*H250,0)</f>
        <v>0</v>
      </c>
      <c r="K250" s="174" t="s">
        <v>1</v>
      </c>
      <c r="L250" s="38"/>
      <c r="M250" s="179" t="s">
        <v>1</v>
      </c>
      <c r="N250" s="180" t="s">
        <v>42</v>
      </c>
      <c r="O250" s="76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3" t="s">
        <v>201</v>
      </c>
      <c r="AT250" s="183" t="s">
        <v>156</v>
      </c>
      <c r="AU250" s="183" t="s">
        <v>86</v>
      </c>
      <c r="AY250" s="18" t="s">
        <v>153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8" t="s">
        <v>8</v>
      </c>
      <c r="BK250" s="184">
        <f>ROUND(I250*H250,0)</f>
        <v>0</v>
      </c>
      <c r="BL250" s="18" t="s">
        <v>201</v>
      </c>
      <c r="BM250" s="183" t="s">
        <v>434</v>
      </c>
    </row>
    <row r="251" s="13" customFormat="1">
      <c r="A251" s="13"/>
      <c r="B251" s="185"/>
      <c r="C251" s="13"/>
      <c r="D251" s="186" t="s">
        <v>163</v>
      </c>
      <c r="E251" s="187" t="s">
        <v>1</v>
      </c>
      <c r="F251" s="188" t="s">
        <v>8</v>
      </c>
      <c r="G251" s="13"/>
      <c r="H251" s="189">
        <v>1</v>
      </c>
      <c r="I251" s="190"/>
      <c r="J251" s="13"/>
      <c r="K251" s="13"/>
      <c r="L251" s="185"/>
      <c r="M251" s="191"/>
      <c r="N251" s="192"/>
      <c r="O251" s="192"/>
      <c r="P251" s="192"/>
      <c r="Q251" s="192"/>
      <c r="R251" s="192"/>
      <c r="S251" s="192"/>
      <c r="T251" s="19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163</v>
      </c>
      <c r="AU251" s="187" t="s">
        <v>86</v>
      </c>
      <c r="AV251" s="13" t="s">
        <v>86</v>
      </c>
      <c r="AW251" s="13" t="s">
        <v>33</v>
      </c>
      <c r="AX251" s="13" t="s">
        <v>8</v>
      </c>
      <c r="AY251" s="187" t="s">
        <v>153</v>
      </c>
    </row>
    <row r="252" s="2" customFormat="1" ht="16.5" customHeight="1">
      <c r="A252" s="37"/>
      <c r="B252" s="171"/>
      <c r="C252" s="202" t="s">
        <v>408</v>
      </c>
      <c r="D252" s="202" t="s">
        <v>257</v>
      </c>
      <c r="E252" s="203" t="s">
        <v>436</v>
      </c>
      <c r="F252" s="204" t="s">
        <v>437</v>
      </c>
      <c r="G252" s="205" t="s">
        <v>237</v>
      </c>
      <c r="H252" s="206">
        <v>1</v>
      </c>
      <c r="I252" s="207"/>
      <c r="J252" s="208">
        <f>ROUND(I252*H252,0)</f>
        <v>0</v>
      </c>
      <c r="K252" s="204" t="s">
        <v>1</v>
      </c>
      <c r="L252" s="209"/>
      <c r="M252" s="210" t="s">
        <v>1</v>
      </c>
      <c r="N252" s="211" t="s">
        <v>42</v>
      </c>
      <c r="O252" s="76"/>
      <c r="P252" s="181">
        <f>O252*H252</f>
        <v>0</v>
      </c>
      <c r="Q252" s="181">
        <v>0.00040000000000000002</v>
      </c>
      <c r="R252" s="181">
        <f>Q252*H252</f>
        <v>0.00040000000000000002</v>
      </c>
      <c r="S252" s="181">
        <v>0</v>
      </c>
      <c r="T252" s="18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3" t="s">
        <v>260</v>
      </c>
      <c r="AT252" s="183" t="s">
        <v>257</v>
      </c>
      <c r="AU252" s="183" t="s">
        <v>86</v>
      </c>
      <c r="AY252" s="18" t="s">
        <v>153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8" t="s">
        <v>8</v>
      </c>
      <c r="BK252" s="184">
        <f>ROUND(I252*H252,0)</f>
        <v>0</v>
      </c>
      <c r="BL252" s="18" t="s">
        <v>201</v>
      </c>
      <c r="BM252" s="183" t="s">
        <v>438</v>
      </c>
    </row>
    <row r="253" s="2" customFormat="1" ht="37.8" customHeight="1">
      <c r="A253" s="37"/>
      <c r="B253" s="171"/>
      <c r="C253" s="172" t="s">
        <v>412</v>
      </c>
      <c r="D253" s="172" t="s">
        <v>156</v>
      </c>
      <c r="E253" s="173" t="s">
        <v>440</v>
      </c>
      <c r="F253" s="174" t="s">
        <v>441</v>
      </c>
      <c r="G253" s="175" t="s">
        <v>237</v>
      </c>
      <c r="H253" s="176">
        <v>3</v>
      </c>
      <c r="I253" s="177"/>
      <c r="J253" s="178">
        <f>ROUND(I253*H253,0)</f>
        <v>0</v>
      </c>
      <c r="K253" s="174" t="s">
        <v>160</v>
      </c>
      <c r="L253" s="38"/>
      <c r="M253" s="179" t="s">
        <v>1</v>
      </c>
      <c r="N253" s="180" t="s">
        <v>42</v>
      </c>
      <c r="O253" s="76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3" t="s">
        <v>201</v>
      </c>
      <c r="AT253" s="183" t="s">
        <v>156</v>
      </c>
      <c r="AU253" s="183" t="s">
        <v>86</v>
      </c>
      <c r="AY253" s="18" t="s">
        <v>153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8</v>
      </c>
      <c r="BK253" s="184">
        <f>ROUND(I253*H253,0)</f>
        <v>0</v>
      </c>
      <c r="BL253" s="18" t="s">
        <v>201</v>
      </c>
      <c r="BM253" s="183" t="s">
        <v>442</v>
      </c>
    </row>
    <row r="254" s="13" customFormat="1">
      <c r="A254" s="13"/>
      <c r="B254" s="185"/>
      <c r="C254" s="13"/>
      <c r="D254" s="186" t="s">
        <v>163</v>
      </c>
      <c r="E254" s="187" t="s">
        <v>1</v>
      </c>
      <c r="F254" s="188" t="s">
        <v>154</v>
      </c>
      <c r="G254" s="13"/>
      <c r="H254" s="189">
        <v>3</v>
      </c>
      <c r="I254" s="190"/>
      <c r="J254" s="13"/>
      <c r="K254" s="13"/>
      <c r="L254" s="185"/>
      <c r="M254" s="191"/>
      <c r="N254" s="192"/>
      <c r="O254" s="192"/>
      <c r="P254" s="192"/>
      <c r="Q254" s="192"/>
      <c r="R254" s="192"/>
      <c r="S254" s="192"/>
      <c r="T254" s="19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163</v>
      </c>
      <c r="AU254" s="187" t="s">
        <v>86</v>
      </c>
      <c r="AV254" s="13" t="s">
        <v>86</v>
      </c>
      <c r="AW254" s="13" t="s">
        <v>33</v>
      </c>
      <c r="AX254" s="13" t="s">
        <v>8</v>
      </c>
      <c r="AY254" s="187" t="s">
        <v>153</v>
      </c>
    </row>
    <row r="255" s="2" customFormat="1" ht="16.5" customHeight="1">
      <c r="A255" s="37"/>
      <c r="B255" s="171"/>
      <c r="C255" s="202" t="s">
        <v>273</v>
      </c>
      <c r="D255" s="202" t="s">
        <v>257</v>
      </c>
      <c r="E255" s="203" t="s">
        <v>444</v>
      </c>
      <c r="F255" s="204" t="s">
        <v>445</v>
      </c>
      <c r="G255" s="205" t="s">
        <v>237</v>
      </c>
      <c r="H255" s="206">
        <v>3</v>
      </c>
      <c r="I255" s="207"/>
      <c r="J255" s="208">
        <f>ROUND(I255*H255,0)</f>
        <v>0</v>
      </c>
      <c r="K255" s="204" t="s">
        <v>160</v>
      </c>
      <c r="L255" s="209"/>
      <c r="M255" s="210" t="s">
        <v>1</v>
      </c>
      <c r="N255" s="211" t="s">
        <v>42</v>
      </c>
      <c r="O255" s="76"/>
      <c r="P255" s="181">
        <f>O255*H255</f>
        <v>0</v>
      </c>
      <c r="Q255" s="181">
        <v>0.00046000000000000001</v>
      </c>
      <c r="R255" s="181">
        <f>Q255*H255</f>
        <v>0.0013800000000000002</v>
      </c>
      <c r="S255" s="181">
        <v>0</v>
      </c>
      <c r="T255" s="18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3" t="s">
        <v>260</v>
      </c>
      <c r="AT255" s="183" t="s">
        <v>257</v>
      </c>
      <c r="AU255" s="183" t="s">
        <v>86</v>
      </c>
      <c r="AY255" s="18" t="s">
        <v>153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8" t="s">
        <v>8</v>
      </c>
      <c r="BK255" s="184">
        <f>ROUND(I255*H255,0)</f>
        <v>0</v>
      </c>
      <c r="BL255" s="18" t="s">
        <v>201</v>
      </c>
      <c r="BM255" s="183" t="s">
        <v>446</v>
      </c>
    </row>
    <row r="256" s="2" customFormat="1" ht="24.15" customHeight="1">
      <c r="A256" s="37"/>
      <c r="B256" s="171"/>
      <c r="C256" s="172" t="s">
        <v>419</v>
      </c>
      <c r="D256" s="172" t="s">
        <v>156</v>
      </c>
      <c r="E256" s="173" t="s">
        <v>448</v>
      </c>
      <c r="F256" s="174" t="s">
        <v>449</v>
      </c>
      <c r="G256" s="175" t="s">
        <v>387</v>
      </c>
      <c r="H256" s="176">
        <v>2</v>
      </c>
      <c r="I256" s="177"/>
      <c r="J256" s="178">
        <f>ROUND(I256*H256,0)</f>
        <v>0</v>
      </c>
      <c r="K256" s="174" t="s">
        <v>1</v>
      </c>
      <c r="L256" s="38"/>
      <c r="M256" s="179" t="s">
        <v>1</v>
      </c>
      <c r="N256" s="180" t="s">
        <v>42</v>
      </c>
      <c r="O256" s="76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3" t="s">
        <v>201</v>
      </c>
      <c r="AT256" s="183" t="s">
        <v>156</v>
      </c>
      <c r="AU256" s="183" t="s">
        <v>86</v>
      </c>
      <c r="AY256" s="18" t="s">
        <v>153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</v>
      </c>
      <c r="BK256" s="184">
        <f>ROUND(I256*H256,0)</f>
        <v>0</v>
      </c>
      <c r="BL256" s="18" t="s">
        <v>201</v>
      </c>
      <c r="BM256" s="183" t="s">
        <v>450</v>
      </c>
    </row>
    <row r="257" s="2" customFormat="1" ht="16.5" customHeight="1">
      <c r="A257" s="37"/>
      <c r="B257" s="171"/>
      <c r="C257" s="202" t="s">
        <v>423</v>
      </c>
      <c r="D257" s="202" t="s">
        <v>257</v>
      </c>
      <c r="E257" s="203" t="s">
        <v>452</v>
      </c>
      <c r="F257" s="204" t="s">
        <v>453</v>
      </c>
      <c r="G257" s="205" t="s">
        <v>387</v>
      </c>
      <c r="H257" s="206">
        <v>2</v>
      </c>
      <c r="I257" s="207"/>
      <c r="J257" s="208">
        <f>ROUND(I257*H257,0)</f>
        <v>0</v>
      </c>
      <c r="K257" s="204" t="s">
        <v>1</v>
      </c>
      <c r="L257" s="209"/>
      <c r="M257" s="210" t="s">
        <v>1</v>
      </c>
      <c r="N257" s="211" t="s">
        <v>42</v>
      </c>
      <c r="O257" s="76"/>
      <c r="P257" s="181">
        <f>O257*H257</f>
        <v>0</v>
      </c>
      <c r="Q257" s="181">
        <v>0.00014999999999999999</v>
      </c>
      <c r="R257" s="181">
        <f>Q257*H257</f>
        <v>0.00029999999999999997</v>
      </c>
      <c r="S257" s="181">
        <v>0</v>
      </c>
      <c r="T257" s="18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3" t="s">
        <v>260</v>
      </c>
      <c r="AT257" s="183" t="s">
        <v>257</v>
      </c>
      <c r="AU257" s="183" t="s">
        <v>86</v>
      </c>
      <c r="AY257" s="18" t="s">
        <v>153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8" t="s">
        <v>8</v>
      </c>
      <c r="BK257" s="184">
        <f>ROUND(I257*H257,0)</f>
        <v>0</v>
      </c>
      <c r="BL257" s="18" t="s">
        <v>201</v>
      </c>
      <c r="BM257" s="183" t="s">
        <v>454</v>
      </c>
    </row>
    <row r="258" s="2" customFormat="1" ht="37.8" customHeight="1">
      <c r="A258" s="37"/>
      <c r="B258" s="171"/>
      <c r="C258" s="172" t="s">
        <v>427</v>
      </c>
      <c r="D258" s="172" t="s">
        <v>156</v>
      </c>
      <c r="E258" s="173" t="s">
        <v>456</v>
      </c>
      <c r="F258" s="174" t="s">
        <v>457</v>
      </c>
      <c r="G258" s="175" t="s">
        <v>237</v>
      </c>
      <c r="H258" s="176">
        <v>3</v>
      </c>
      <c r="I258" s="177"/>
      <c r="J258" s="178">
        <f>ROUND(I258*H258,0)</f>
        <v>0</v>
      </c>
      <c r="K258" s="174" t="s">
        <v>160</v>
      </c>
      <c r="L258" s="38"/>
      <c r="M258" s="179" t="s">
        <v>1</v>
      </c>
      <c r="N258" s="180" t="s">
        <v>42</v>
      </c>
      <c r="O258" s="76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3" t="s">
        <v>201</v>
      </c>
      <c r="AT258" s="183" t="s">
        <v>156</v>
      </c>
      <c r="AU258" s="183" t="s">
        <v>86</v>
      </c>
      <c r="AY258" s="18" t="s">
        <v>153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8" t="s">
        <v>8</v>
      </c>
      <c r="BK258" s="184">
        <f>ROUND(I258*H258,0)</f>
        <v>0</v>
      </c>
      <c r="BL258" s="18" t="s">
        <v>201</v>
      </c>
      <c r="BM258" s="183" t="s">
        <v>458</v>
      </c>
    </row>
    <row r="259" s="13" customFormat="1">
      <c r="A259" s="13"/>
      <c r="B259" s="185"/>
      <c r="C259" s="13"/>
      <c r="D259" s="186" t="s">
        <v>163</v>
      </c>
      <c r="E259" s="187" t="s">
        <v>1</v>
      </c>
      <c r="F259" s="188" t="s">
        <v>154</v>
      </c>
      <c r="G259" s="13"/>
      <c r="H259" s="189">
        <v>3</v>
      </c>
      <c r="I259" s="190"/>
      <c r="J259" s="13"/>
      <c r="K259" s="13"/>
      <c r="L259" s="185"/>
      <c r="M259" s="191"/>
      <c r="N259" s="192"/>
      <c r="O259" s="192"/>
      <c r="P259" s="192"/>
      <c r="Q259" s="192"/>
      <c r="R259" s="192"/>
      <c r="S259" s="192"/>
      <c r="T259" s="19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7" t="s">
        <v>163</v>
      </c>
      <c r="AU259" s="187" t="s">
        <v>86</v>
      </c>
      <c r="AV259" s="13" t="s">
        <v>86</v>
      </c>
      <c r="AW259" s="13" t="s">
        <v>33</v>
      </c>
      <c r="AX259" s="13" t="s">
        <v>8</v>
      </c>
      <c r="AY259" s="187" t="s">
        <v>153</v>
      </c>
    </row>
    <row r="260" s="2" customFormat="1" ht="24.15" customHeight="1">
      <c r="A260" s="37"/>
      <c r="B260" s="171"/>
      <c r="C260" s="202" t="s">
        <v>431</v>
      </c>
      <c r="D260" s="202" t="s">
        <v>257</v>
      </c>
      <c r="E260" s="203" t="s">
        <v>460</v>
      </c>
      <c r="F260" s="204" t="s">
        <v>461</v>
      </c>
      <c r="G260" s="205" t="s">
        <v>237</v>
      </c>
      <c r="H260" s="206">
        <v>3</v>
      </c>
      <c r="I260" s="207"/>
      <c r="J260" s="208">
        <f>ROUND(I260*H260,0)</f>
        <v>0</v>
      </c>
      <c r="K260" s="204" t="s">
        <v>160</v>
      </c>
      <c r="L260" s="209"/>
      <c r="M260" s="210" t="s">
        <v>1</v>
      </c>
      <c r="N260" s="211" t="s">
        <v>42</v>
      </c>
      <c r="O260" s="76"/>
      <c r="P260" s="181">
        <f>O260*H260</f>
        <v>0</v>
      </c>
      <c r="Q260" s="181">
        <v>0.0025500000000000002</v>
      </c>
      <c r="R260" s="181">
        <f>Q260*H260</f>
        <v>0.0076500000000000005</v>
      </c>
      <c r="S260" s="181">
        <v>0</v>
      </c>
      <c r="T260" s="18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3" t="s">
        <v>260</v>
      </c>
      <c r="AT260" s="183" t="s">
        <v>257</v>
      </c>
      <c r="AU260" s="183" t="s">
        <v>86</v>
      </c>
      <c r="AY260" s="18" t="s">
        <v>153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8" t="s">
        <v>8</v>
      </c>
      <c r="BK260" s="184">
        <f>ROUND(I260*H260,0)</f>
        <v>0</v>
      </c>
      <c r="BL260" s="18" t="s">
        <v>201</v>
      </c>
      <c r="BM260" s="183" t="s">
        <v>462</v>
      </c>
    </row>
    <row r="261" s="2" customFormat="1" ht="16.5" customHeight="1">
      <c r="A261" s="37"/>
      <c r="B261" s="171"/>
      <c r="C261" s="172" t="s">
        <v>435</v>
      </c>
      <c r="D261" s="172" t="s">
        <v>156</v>
      </c>
      <c r="E261" s="173" t="s">
        <v>464</v>
      </c>
      <c r="F261" s="174" t="s">
        <v>465</v>
      </c>
      <c r="G261" s="175" t="s">
        <v>237</v>
      </c>
      <c r="H261" s="176">
        <v>2</v>
      </c>
      <c r="I261" s="177"/>
      <c r="J261" s="178">
        <f>ROUND(I261*H261,0)</f>
        <v>0</v>
      </c>
      <c r="K261" s="174" t="s">
        <v>1</v>
      </c>
      <c r="L261" s="38"/>
      <c r="M261" s="179" t="s">
        <v>1</v>
      </c>
      <c r="N261" s="180" t="s">
        <v>42</v>
      </c>
      <c r="O261" s="76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3" t="s">
        <v>201</v>
      </c>
      <c r="AT261" s="183" t="s">
        <v>156</v>
      </c>
      <c r="AU261" s="183" t="s">
        <v>86</v>
      </c>
      <c r="AY261" s="18" t="s">
        <v>153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</v>
      </c>
      <c r="BK261" s="184">
        <f>ROUND(I261*H261,0)</f>
        <v>0</v>
      </c>
      <c r="BL261" s="18" t="s">
        <v>201</v>
      </c>
      <c r="BM261" s="183" t="s">
        <v>466</v>
      </c>
    </row>
    <row r="262" s="13" customFormat="1">
      <c r="A262" s="13"/>
      <c r="B262" s="185"/>
      <c r="C262" s="13"/>
      <c r="D262" s="186" t="s">
        <v>163</v>
      </c>
      <c r="E262" s="187" t="s">
        <v>1</v>
      </c>
      <c r="F262" s="188" t="s">
        <v>86</v>
      </c>
      <c r="G262" s="13"/>
      <c r="H262" s="189">
        <v>2</v>
      </c>
      <c r="I262" s="190"/>
      <c r="J262" s="13"/>
      <c r="K262" s="13"/>
      <c r="L262" s="185"/>
      <c r="M262" s="191"/>
      <c r="N262" s="192"/>
      <c r="O262" s="192"/>
      <c r="P262" s="192"/>
      <c r="Q262" s="192"/>
      <c r="R262" s="192"/>
      <c r="S262" s="192"/>
      <c r="T262" s="19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163</v>
      </c>
      <c r="AU262" s="187" t="s">
        <v>86</v>
      </c>
      <c r="AV262" s="13" t="s">
        <v>86</v>
      </c>
      <c r="AW262" s="13" t="s">
        <v>33</v>
      </c>
      <c r="AX262" s="13" t="s">
        <v>8</v>
      </c>
      <c r="AY262" s="187" t="s">
        <v>153</v>
      </c>
    </row>
    <row r="263" s="2" customFormat="1" ht="16.5" customHeight="1">
      <c r="A263" s="37"/>
      <c r="B263" s="171"/>
      <c r="C263" s="202" t="s">
        <v>439</v>
      </c>
      <c r="D263" s="202" t="s">
        <v>257</v>
      </c>
      <c r="E263" s="203" t="s">
        <v>468</v>
      </c>
      <c r="F263" s="204" t="s">
        <v>469</v>
      </c>
      <c r="G263" s="205" t="s">
        <v>237</v>
      </c>
      <c r="H263" s="206">
        <v>2</v>
      </c>
      <c r="I263" s="207"/>
      <c r="J263" s="208">
        <f>ROUND(I263*H263,0)</f>
        <v>0</v>
      </c>
      <c r="K263" s="204" t="s">
        <v>1</v>
      </c>
      <c r="L263" s="209"/>
      <c r="M263" s="210" t="s">
        <v>1</v>
      </c>
      <c r="N263" s="211" t="s">
        <v>42</v>
      </c>
      <c r="O263" s="76"/>
      <c r="P263" s="181">
        <f>O263*H263</f>
        <v>0</v>
      </c>
      <c r="Q263" s="181">
        <v>0.00027</v>
      </c>
      <c r="R263" s="181">
        <f>Q263*H263</f>
        <v>0.00054000000000000001</v>
      </c>
      <c r="S263" s="181">
        <v>0</v>
      </c>
      <c r="T263" s="18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3" t="s">
        <v>260</v>
      </c>
      <c r="AT263" s="183" t="s">
        <v>257</v>
      </c>
      <c r="AU263" s="183" t="s">
        <v>86</v>
      </c>
      <c r="AY263" s="18" t="s">
        <v>153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8" t="s">
        <v>8</v>
      </c>
      <c r="BK263" s="184">
        <f>ROUND(I263*H263,0)</f>
        <v>0</v>
      </c>
      <c r="BL263" s="18" t="s">
        <v>201</v>
      </c>
      <c r="BM263" s="183" t="s">
        <v>470</v>
      </c>
    </row>
    <row r="264" s="2" customFormat="1" ht="24.15" customHeight="1">
      <c r="A264" s="37"/>
      <c r="B264" s="171"/>
      <c r="C264" s="172" t="s">
        <v>443</v>
      </c>
      <c r="D264" s="172" t="s">
        <v>156</v>
      </c>
      <c r="E264" s="173" t="s">
        <v>471</v>
      </c>
      <c r="F264" s="174" t="s">
        <v>472</v>
      </c>
      <c r="G264" s="175" t="s">
        <v>206</v>
      </c>
      <c r="H264" s="176">
        <v>0.034000000000000002</v>
      </c>
      <c r="I264" s="177"/>
      <c r="J264" s="178">
        <f>ROUND(I264*H264,0)</f>
        <v>0</v>
      </c>
      <c r="K264" s="174" t="s">
        <v>160</v>
      </c>
      <c r="L264" s="38"/>
      <c r="M264" s="179" t="s">
        <v>1</v>
      </c>
      <c r="N264" s="180" t="s">
        <v>42</v>
      </c>
      <c r="O264" s="76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201</v>
      </c>
      <c r="AT264" s="183" t="s">
        <v>156</v>
      </c>
      <c r="AU264" s="183" t="s">
        <v>86</v>
      </c>
      <c r="AY264" s="18" t="s">
        <v>153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</v>
      </c>
      <c r="BK264" s="184">
        <f>ROUND(I264*H264,0)</f>
        <v>0</v>
      </c>
      <c r="BL264" s="18" t="s">
        <v>201</v>
      </c>
      <c r="BM264" s="183" t="s">
        <v>473</v>
      </c>
    </row>
    <row r="265" s="2" customFormat="1" ht="24.15" customHeight="1">
      <c r="A265" s="37"/>
      <c r="B265" s="171"/>
      <c r="C265" s="172" t="s">
        <v>447</v>
      </c>
      <c r="D265" s="172" t="s">
        <v>156</v>
      </c>
      <c r="E265" s="173" t="s">
        <v>475</v>
      </c>
      <c r="F265" s="174" t="s">
        <v>476</v>
      </c>
      <c r="G265" s="175" t="s">
        <v>206</v>
      </c>
      <c r="H265" s="176">
        <v>0.034000000000000002</v>
      </c>
      <c r="I265" s="177"/>
      <c r="J265" s="178">
        <f>ROUND(I265*H265,0)</f>
        <v>0</v>
      </c>
      <c r="K265" s="174" t="s">
        <v>160</v>
      </c>
      <c r="L265" s="38"/>
      <c r="M265" s="179" t="s">
        <v>1</v>
      </c>
      <c r="N265" s="180" t="s">
        <v>42</v>
      </c>
      <c r="O265" s="76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3" t="s">
        <v>201</v>
      </c>
      <c r="AT265" s="183" t="s">
        <v>156</v>
      </c>
      <c r="AU265" s="183" t="s">
        <v>86</v>
      </c>
      <c r="AY265" s="18" t="s">
        <v>153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8" t="s">
        <v>8</v>
      </c>
      <c r="BK265" s="184">
        <f>ROUND(I265*H265,0)</f>
        <v>0</v>
      </c>
      <c r="BL265" s="18" t="s">
        <v>201</v>
      </c>
      <c r="BM265" s="183" t="s">
        <v>477</v>
      </c>
    </row>
    <row r="266" s="12" customFormat="1" ht="22.8" customHeight="1">
      <c r="A266" s="12"/>
      <c r="B266" s="158"/>
      <c r="C266" s="12"/>
      <c r="D266" s="159" t="s">
        <v>76</v>
      </c>
      <c r="E266" s="169" t="s">
        <v>478</v>
      </c>
      <c r="F266" s="169" t="s">
        <v>479</v>
      </c>
      <c r="G266" s="12"/>
      <c r="H266" s="12"/>
      <c r="I266" s="161"/>
      <c r="J266" s="170">
        <f>BK266</f>
        <v>0</v>
      </c>
      <c r="K266" s="12"/>
      <c r="L266" s="158"/>
      <c r="M266" s="163"/>
      <c r="N266" s="164"/>
      <c r="O266" s="164"/>
      <c r="P266" s="165">
        <f>SUM(P267:P271)</f>
        <v>0</v>
      </c>
      <c r="Q266" s="164"/>
      <c r="R266" s="165">
        <f>SUM(R267:R271)</f>
        <v>0.00080000000000000004</v>
      </c>
      <c r="S266" s="164"/>
      <c r="T266" s="166">
        <f>SUM(T267:T271)</f>
        <v>0.002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9" t="s">
        <v>86</v>
      </c>
      <c r="AT266" s="167" t="s">
        <v>76</v>
      </c>
      <c r="AU266" s="167" t="s">
        <v>8</v>
      </c>
      <c r="AY266" s="159" t="s">
        <v>153</v>
      </c>
      <c r="BK266" s="168">
        <f>SUM(BK267:BK271)</f>
        <v>0</v>
      </c>
    </row>
    <row r="267" s="2" customFormat="1" ht="16.5" customHeight="1">
      <c r="A267" s="37"/>
      <c r="B267" s="171"/>
      <c r="C267" s="172" t="s">
        <v>451</v>
      </c>
      <c r="D267" s="172" t="s">
        <v>156</v>
      </c>
      <c r="E267" s="173" t="s">
        <v>480</v>
      </c>
      <c r="F267" s="174" t="s">
        <v>481</v>
      </c>
      <c r="G267" s="175" t="s">
        <v>237</v>
      </c>
      <c r="H267" s="176">
        <v>4</v>
      </c>
      <c r="I267" s="177"/>
      <c r="J267" s="178">
        <f>ROUND(I267*H267,0)</f>
        <v>0</v>
      </c>
      <c r="K267" s="174" t="s">
        <v>160</v>
      </c>
      <c r="L267" s="38"/>
      <c r="M267" s="179" t="s">
        <v>1</v>
      </c>
      <c r="N267" s="180" t="s">
        <v>42</v>
      </c>
      <c r="O267" s="76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3" t="s">
        <v>201</v>
      </c>
      <c r="AT267" s="183" t="s">
        <v>156</v>
      </c>
      <c r="AU267" s="183" t="s">
        <v>86</v>
      </c>
      <c r="AY267" s="18" t="s">
        <v>153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8" t="s">
        <v>8</v>
      </c>
      <c r="BK267" s="184">
        <f>ROUND(I267*H267,0)</f>
        <v>0</v>
      </c>
      <c r="BL267" s="18" t="s">
        <v>201</v>
      </c>
      <c r="BM267" s="183" t="s">
        <v>482</v>
      </c>
    </row>
    <row r="268" s="2" customFormat="1" ht="24.15" customHeight="1">
      <c r="A268" s="37"/>
      <c r="B268" s="171"/>
      <c r="C268" s="202" t="s">
        <v>455</v>
      </c>
      <c r="D268" s="202" t="s">
        <v>257</v>
      </c>
      <c r="E268" s="203" t="s">
        <v>484</v>
      </c>
      <c r="F268" s="204" t="s">
        <v>485</v>
      </c>
      <c r="G268" s="205" t="s">
        <v>237</v>
      </c>
      <c r="H268" s="206">
        <v>4</v>
      </c>
      <c r="I268" s="207"/>
      <c r="J268" s="208">
        <f>ROUND(I268*H268,0)</f>
        <v>0</v>
      </c>
      <c r="K268" s="204" t="s">
        <v>160</v>
      </c>
      <c r="L268" s="209"/>
      <c r="M268" s="210" t="s">
        <v>1</v>
      </c>
      <c r="N268" s="211" t="s">
        <v>42</v>
      </c>
      <c r="O268" s="76"/>
      <c r="P268" s="181">
        <f>O268*H268</f>
        <v>0</v>
      </c>
      <c r="Q268" s="181">
        <v>0.00020000000000000001</v>
      </c>
      <c r="R268" s="181">
        <f>Q268*H268</f>
        <v>0.00080000000000000004</v>
      </c>
      <c r="S268" s="181">
        <v>0</v>
      </c>
      <c r="T268" s="18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3" t="s">
        <v>260</v>
      </c>
      <c r="AT268" s="183" t="s">
        <v>257</v>
      </c>
      <c r="AU268" s="183" t="s">
        <v>86</v>
      </c>
      <c r="AY268" s="18" t="s">
        <v>153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8" t="s">
        <v>8</v>
      </c>
      <c r="BK268" s="184">
        <f>ROUND(I268*H268,0)</f>
        <v>0</v>
      </c>
      <c r="BL268" s="18" t="s">
        <v>201</v>
      </c>
      <c r="BM268" s="183" t="s">
        <v>486</v>
      </c>
    </row>
    <row r="269" s="2" customFormat="1" ht="16.5" customHeight="1">
      <c r="A269" s="37"/>
      <c r="B269" s="171"/>
      <c r="C269" s="172" t="s">
        <v>459</v>
      </c>
      <c r="D269" s="172" t="s">
        <v>156</v>
      </c>
      <c r="E269" s="173" t="s">
        <v>488</v>
      </c>
      <c r="F269" s="174" t="s">
        <v>489</v>
      </c>
      <c r="G269" s="175" t="s">
        <v>237</v>
      </c>
      <c r="H269" s="176">
        <v>4</v>
      </c>
      <c r="I269" s="177"/>
      <c r="J269" s="178">
        <f>ROUND(I269*H269,0)</f>
        <v>0</v>
      </c>
      <c r="K269" s="174" t="s">
        <v>160</v>
      </c>
      <c r="L269" s="38"/>
      <c r="M269" s="179" t="s">
        <v>1</v>
      </c>
      <c r="N269" s="180" t="s">
        <v>42</v>
      </c>
      <c r="O269" s="76"/>
      <c r="P269" s="181">
        <f>O269*H269</f>
        <v>0</v>
      </c>
      <c r="Q269" s="181">
        <v>0</v>
      </c>
      <c r="R269" s="181">
        <f>Q269*H269</f>
        <v>0</v>
      </c>
      <c r="S269" s="181">
        <v>0.00050000000000000001</v>
      </c>
      <c r="T269" s="182">
        <f>S269*H269</f>
        <v>0.002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3" t="s">
        <v>201</v>
      </c>
      <c r="AT269" s="183" t="s">
        <v>156</v>
      </c>
      <c r="AU269" s="183" t="s">
        <v>86</v>
      </c>
      <c r="AY269" s="18" t="s">
        <v>153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8" t="s">
        <v>8</v>
      </c>
      <c r="BK269" s="184">
        <f>ROUND(I269*H269,0)</f>
        <v>0</v>
      </c>
      <c r="BL269" s="18" t="s">
        <v>201</v>
      </c>
      <c r="BM269" s="183" t="s">
        <v>490</v>
      </c>
    </row>
    <row r="270" s="2" customFormat="1" ht="24.15" customHeight="1">
      <c r="A270" s="37"/>
      <c r="B270" s="171"/>
      <c r="C270" s="172" t="s">
        <v>463</v>
      </c>
      <c r="D270" s="172" t="s">
        <v>156</v>
      </c>
      <c r="E270" s="173" t="s">
        <v>492</v>
      </c>
      <c r="F270" s="174" t="s">
        <v>493</v>
      </c>
      <c r="G270" s="175" t="s">
        <v>206</v>
      </c>
      <c r="H270" s="176">
        <v>0.001</v>
      </c>
      <c r="I270" s="177"/>
      <c r="J270" s="178">
        <f>ROUND(I270*H270,0)</f>
        <v>0</v>
      </c>
      <c r="K270" s="174" t="s">
        <v>160</v>
      </c>
      <c r="L270" s="38"/>
      <c r="M270" s="179" t="s">
        <v>1</v>
      </c>
      <c r="N270" s="180" t="s">
        <v>42</v>
      </c>
      <c r="O270" s="76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3" t="s">
        <v>201</v>
      </c>
      <c r="AT270" s="183" t="s">
        <v>156</v>
      </c>
      <c r="AU270" s="183" t="s">
        <v>86</v>
      </c>
      <c r="AY270" s="18" t="s">
        <v>153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8" t="s">
        <v>8</v>
      </c>
      <c r="BK270" s="184">
        <f>ROUND(I270*H270,0)</f>
        <v>0</v>
      </c>
      <c r="BL270" s="18" t="s">
        <v>201</v>
      </c>
      <c r="BM270" s="183" t="s">
        <v>494</v>
      </c>
    </row>
    <row r="271" s="2" customFormat="1" ht="33" customHeight="1">
      <c r="A271" s="37"/>
      <c r="B271" s="171"/>
      <c r="C271" s="172" t="s">
        <v>467</v>
      </c>
      <c r="D271" s="172" t="s">
        <v>156</v>
      </c>
      <c r="E271" s="173" t="s">
        <v>496</v>
      </c>
      <c r="F271" s="174" t="s">
        <v>497</v>
      </c>
      <c r="G271" s="175" t="s">
        <v>206</v>
      </c>
      <c r="H271" s="176">
        <v>0.001</v>
      </c>
      <c r="I271" s="177"/>
      <c r="J271" s="178">
        <f>ROUND(I271*H271,0)</f>
        <v>0</v>
      </c>
      <c r="K271" s="174" t="s">
        <v>160</v>
      </c>
      <c r="L271" s="38"/>
      <c r="M271" s="179" t="s">
        <v>1</v>
      </c>
      <c r="N271" s="180" t="s">
        <v>42</v>
      </c>
      <c r="O271" s="76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3" t="s">
        <v>201</v>
      </c>
      <c r="AT271" s="183" t="s">
        <v>156</v>
      </c>
      <c r="AU271" s="183" t="s">
        <v>86</v>
      </c>
      <c r="AY271" s="18" t="s">
        <v>153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8" t="s">
        <v>8</v>
      </c>
      <c r="BK271" s="184">
        <f>ROUND(I271*H271,0)</f>
        <v>0</v>
      </c>
      <c r="BL271" s="18" t="s">
        <v>201</v>
      </c>
      <c r="BM271" s="183" t="s">
        <v>498</v>
      </c>
    </row>
    <row r="272" s="12" customFormat="1" ht="22.8" customHeight="1">
      <c r="A272" s="12"/>
      <c r="B272" s="158"/>
      <c r="C272" s="12"/>
      <c r="D272" s="159" t="s">
        <v>76</v>
      </c>
      <c r="E272" s="169" t="s">
        <v>499</v>
      </c>
      <c r="F272" s="169" t="s">
        <v>500</v>
      </c>
      <c r="G272" s="12"/>
      <c r="H272" s="12"/>
      <c r="I272" s="161"/>
      <c r="J272" s="170">
        <f>BK272</f>
        <v>0</v>
      </c>
      <c r="K272" s="12"/>
      <c r="L272" s="158"/>
      <c r="M272" s="163"/>
      <c r="N272" s="164"/>
      <c r="O272" s="164"/>
      <c r="P272" s="165">
        <f>SUM(P273:P301)</f>
        <v>0</v>
      </c>
      <c r="Q272" s="164"/>
      <c r="R272" s="165">
        <f>SUM(R273:R301)</f>
        <v>0.46025914200000001</v>
      </c>
      <c r="S272" s="164"/>
      <c r="T272" s="166">
        <f>SUM(T273:T301)</f>
        <v>0.45266070000000003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9" t="s">
        <v>86</v>
      </c>
      <c r="AT272" s="167" t="s">
        <v>76</v>
      </c>
      <c r="AU272" s="167" t="s">
        <v>8</v>
      </c>
      <c r="AY272" s="159" t="s">
        <v>153</v>
      </c>
      <c r="BK272" s="168">
        <f>SUM(BK273:BK301)</f>
        <v>0</v>
      </c>
    </row>
    <row r="273" s="2" customFormat="1" ht="24.15" customHeight="1">
      <c r="A273" s="37"/>
      <c r="B273" s="171"/>
      <c r="C273" s="172" t="s">
        <v>313</v>
      </c>
      <c r="D273" s="172" t="s">
        <v>156</v>
      </c>
      <c r="E273" s="173" t="s">
        <v>502</v>
      </c>
      <c r="F273" s="174" t="s">
        <v>503</v>
      </c>
      <c r="G273" s="175" t="s">
        <v>159</v>
      </c>
      <c r="H273" s="176">
        <v>10.4</v>
      </c>
      <c r="I273" s="177"/>
      <c r="J273" s="178">
        <f>ROUND(I273*H273,0)</f>
        <v>0</v>
      </c>
      <c r="K273" s="174" t="s">
        <v>160</v>
      </c>
      <c r="L273" s="38"/>
      <c r="M273" s="179" t="s">
        <v>1</v>
      </c>
      <c r="N273" s="180" t="s">
        <v>42</v>
      </c>
      <c r="O273" s="76"/>
      <c r="P273" s="181">
        <f>O273*H273</f>
        <v>0</v>
      </c>
      <c r="Q273" s="181">
        <v>0.024760500000000001</v>
      </c>
      <c r="R273" s="181">
        <f>Q273*H273</f>
        <v>0.25750920000000005</v>
      </c>
      <c r="S273" s="181">
        <v>0</v>
      </c>
      <c r="T273" s="18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3" t="s">
        <v>201</v>
      </c>
      <c r="AT273" s="183" t="s">
        <v>156</v>
      </c>
      <c r="AU273" s="183" t="s">
        <v>86</v>
      </c>
      <c r="AY273" s="18" t="s">
        <v>153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8" t="s">
        <v>8</v>
      </c>
      <c r="BK273" s="184">
        <f>ROUND(I273*H273,0)</f>
        <v>0</v>
      </c>
      <c r="BL273" s="18" t="s">
        <v>201</v>
      </c>
      <c r="BM273" s="183" t="s">
        <v>504</v>
      </c>
    </row>
    <row r="274" s="13" customFormat="1">
      <c r="A274" s="13"/>
      <c r="B274" s="185"/>
      <c r="C274" s="13"/>
      <c r="D274" s="186" t="s">
        <v>163</v>
      </c>
      <c r="E274" s="187" t="s">
        <v>1</v>
      </c>
      <c r="F274" s="188" t="s">
        <v>1049</v>
      </c>
      <c r="G274" s="13"/>
      <c r="H274" s="189">
        <v>10.4</v>
      </c>
      <c r="I274" s="190"/>
      <c r="J274" s="13"/>
      <c r="K274" s="13"/>
      <c r="L274" s="185"/>
      <c r="M274" s="191"/>
      <c r="N274" s="192"/>
      <c r="O274" s="192"/>
      <c r="P274" s="192"/>
      <c r="Q274" s="192"/>
      <c r="R274" s="192"/>
      <c r="S274" s="192"/>
      <c r="T274" s="19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7" t="s">
        <v>163</v>
      </c>
      <c r="AU274" s="187" t="s">
        <v>86</v>
      </c>
      <c r="AV274" s="13" t="s">
        <v>86</v>
      </c>
      <c r="AW274" s="13" t="s">
        <v>33</v>
      </c>
      <c r="AX274" s="13" t="s">
        <v>77</v>
      </c>
      <c r="AY274" s="187" t="s">
        <v>153</v>
      </c>
    </row>
    <row r="275" s="14" customFormat="1">
      <c r="A275" s="14"/>
      <c r="B275" s="194"/>
      <c r="C275" s="14"/>
      <c r="D275" s="186" t="s">
        <v>163</v>
      </c>
      <c r="E275" s="195" t="s">
        <v>1</v>
      </c>
      <c r="F275" s="196" t="s">
        <v>507</v>
      </c>
      <c r="G275" s="14"/>
      <c r="H275" s="197">
        <v>10.4</v>
      </c>
      <c r="I275" s="198"/>
      <c r="J275" s="14"/>
      <c r="K275" s="14"/>
      <c r="L275" s="194"/>
      <c r="M275" s="199"/>
      <c r="N275" s="200"/>
      <c r="O275" s="200"/>
      <c r="P275" s="200"/>
      <c r="Q275" s="200"/>
      <c r="R275" s="200"/>
      <c r="S275" s="200"/>
      <c r="T275" s="20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5" t="s">
        <v>163</v>
      </c>
      <c r="AU275" s="195" t="s">
        <v>86</v>
      </c>
      <c r="AV275" s="14" t="s">
        <v>154</v>
      </c>
      <c r="AW275" s="14" t="s">
        <v>33</v>
      </c>
      <c r="AX275" s="14" t="s">
        <v>8</v>
      </c>
      <c r="AY275" s="195" t="s">
        <v>153</v>
      </c>
    </row>
    <row r="276" s="2" customFormat="1" ht="24.15" customHeight="1">
      <c r="A276" s="37"/>
      <c r="B276" s="171"/>
      <c r="C276" s="172" t="s">
        <v>474</v>
      </c>
      <c r="D276" s="172" t="s">
        <v>156</v>
      </c>
      <c r="E276" s="173" t="s">
        <v>509</v>
      </c>
      <c r="F276" s="174" t="s">
        <v>510</v>
      </c>
      <c r="G276" s="175" t="s">
        <v>159</v>
      </c>
      <c r="H276" s="176">
        <v>10.4</v>
      </c>
      <c r="I276" s="177"/>
      <c r="J276" s="178">
        <f>ROUND(I276*H276,0)</f>
        <v>0</v>
      </c>
      <c r="K276" s="174" t="s">
        <v>160</v>
      </c>
      <c r="L276" s="38"/>
      <c r="M276" s="179" t="s">
        <v>1</v>
      </c>
      <c r="N276" s="180" t="s">
        <v>42</v>
      </c>
      <c r="O276" s="76"/>
      <c r="P276" s="181">
        <f>O276*H276</f>
        <v>0</v>
      </c>
      <c r="Q276" s="181">
        <v>0</v>
      </c>
      <c r="R276" s="181">
        <f>Q276*H276</f>
        <v>0</v>
      </c>
      <c r="S276" s="181">
        <v>0.03175</v>
      </c>
      <c r="T276" s="182">
        <f>S276*H276</f>
        <v>0.33019999999999999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3" t="s">
        <v>201</v>
      </c>
      <c r="AT276" s="183" t="s">
        <v>156</v>
      </c>
      <c r="AU276" s="183" t="s">
        <v>86</v>
      </c>
      <c r="AY276" s="18" t="s">
        <v>153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8" t="s">
        <v>8</v>
      </c>
      <c r="BK276" s="184">
        <f>ROUND(I276*H276,0)</f>
        <v>0</v>
      </c>
      <c r="BL276" s="18" t="s">
        <v>201</v>
      </c>
      <c r="BM276" s="183" t="s">
        <v>511</v>
      </c>
    </row>
    <row r="277" s="13" customFormat="1">
      <c r="A277" s="13"/>
      <c r="B277" s="185"/>
      <c r="C277" s="13"/>
      <c r="D277" s="186" t="s">
        <v>163</v>
      </c>
      <c r="E277" s="187" t="s">
        <v>1</v>
      </c>
      <c r="F277" s="188" t="s">
        <v>1049</v>
      </c>
      <c r="G277" s="13"/>
      <c r="H277" s="189">
        <v>10.4</v>
      </c>
      <c r="I277" s="190"/>
      <c r="J277" s="13"/>
      <c r="K277" s="13"/>
      <c r="L277" s="185"/>
      <c r="M277" s="191"/>
      <c r="N277" s="192"/>
      <c r="O277" s="192"/>
      <c r="P277" s="192"/>
      <c r="Q277" s="192"/>
      <c r="R277" s="192"/>
      <c r="S277" s="192"/>
      <c r="T277" s="19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7" t="s">
        <v>163</v>
      </c>
      <c r="AU277" s="187" t="s">
        <v>86</v>
      </c>
      <c r="AV277" s="13" t="s">
        <v>86</v>
      </c>
      <c r="AW277" s="13" t="s">
        <v>33</v>
      </c>
      <c r="AX277" s="13" t="s">
        <v>77</v>
      </c>
      <c r="AY277" s="187" t="s">
        <v>153</v>
      </c>
    </row>
    <row r="278" s="14" customFormat="1">
      <c r="A278" s="14"/>
      <c r="B278" s="194"/>
      <c r="C278" s="14"/>
      <c r="D278" s="186" t="s">
        <v>163</v>
      </c>
      <c r="E278" s="195" t="s">
        <v>1</v>
      </c>
      <c r="F278" s="196" t="s">
        <v>507</v>
      </c>
      <c r="G278" s="14"/>
      <c r="H278" s="197">
        <v>10.4</v>
      </c>
      <c r="I278" s="198"/>
      <c r="J278" s="14"/>
      <c r="K278" s="14"/>
      <c r="L278" s="194"/>
      <c r="M278" s="199"/>
      <c r="N278" s="200"/>
      <c r="O278" s="200"/>
      <c r="P278" s="200"/>
      <c r="Q278" s="200"/>
      <c r="R278" s="200"/>
      <c r="S278" s="200"/>
      <c r="T278" s="20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5" t="s">
        <v>163</v>
      </c>
      <c r="AU278" s="195" t="s">
        <v>86</v>
      </c>
      <c r="AV278" s="14" t="s">
        <v>154</v>
      </c>
      <c r="AW278" s="14" t="s">
        <v>33</v>
      </c>
      <c r="AX278" s="14" t="s">
        <v>8</v>
      </c>
      <c r="AY278" s="195" t="s">
        <v>153</v>
      </c>
    </row>
    <row r="279" s="2" customFormat="1" ht="24.15" customHeight="1">
      <c r="A279" s="37"/>
      <c r="B279" s="171"/>
      <c r="C279" s="172" t="s">
        <v>317</v>
      </c>
      <c r="D279" s="172" t="s">
        <v>156</v>
      </c>
      <c r="E279" s="173" t="s">
        <v>513</v>
      </c>
      <c r="F279" s="174" t="s">
        <v>514</v>
      </c>
      <c r="G279" s="175" t="s">
        <v>159</v>
      </c>
      <c r="H279" s="176">
        <v>10.278000000000001</v>
      </c>
      <c r="I279" s="177"/>
      <c r="J279" s="178">
        <f>ROUND(I279*H279,0)</f>
        <v>0</v>
      </c>
      <c r="K279" s="174" t="s">
        <v>160</v>
      </c>
      <c r="L279" s="38"/>
      <c r="M279" s="179" t="s">
        <v>1</v>
      </c>
      <c r="N279" s="180" t="s">
        <v>42</v>
      </c>
      <c r="O279" s="76"/>
      <c r="P279" s="181">
        <f>O279*H279</f>
        <v>0</v>
      </c>
      <c r="Q279" s="181">
        <v>0</v>
      </c>
      <c r="R279" s="181">
        <f>Q279*H279</f>
        <v>0</v>
      </c>
      <c r="S279" s="181">
        <v>0.01065</v>
      </c>
      <c r="T279" s="182">
        <f>S279*H279</f>
        <v>0.10946070000000001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3" t="s">
        <v>201</v>
      </c>
      <c r="AT279" s="183" t="s">
        <v>156</v>
      </c>
      <c r="AU279" s="183" t="s">
        <v>86</v>
      </c>
      <c r="AY279" s="18" t="s">
        <v>153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8" t="s">
        <v>8</v>
      </c>
      <c r="BK279" s="184">
        <f>ROUND(I279*H279,0)</f>
        <v>0</v>
      </c>
      <c r="BL279" s="18" t="s">
        <v>201</v>
      </c>
      <c r="BM279" s="183" t="s">
        <v>515</v>
      </c>
    </row>
    <row r="280" s="13" customFormat="1">
      <c r="A280" s="13"/>
      <c r="B280" s="185"/>
      <c r="C280" s="13"/>
      <c r="D280" s="186" t="s">
        <v>163</v>
      </c>
      <c r="E280" s="187" t="s">
        <v>1</v>
      </c>
      <c r="F280" s="188" t="s">
        <v>104</v>
      </c>
      <c r="G280" s="13"/>
      <c r="H280" s="189">
        <v>10.278000000000001</v>
      </c>
      <c r="I280" s="190"/>
      <c r="J280" s="13"/>
      <c r="K280" s="13"/>
      <c r="L280" s="185"/>
      <c r="M280" s="191"/>
      <c r="N280" s="192"/>
      <c r="O280" s="192"/>
      <c r="P280" s="192"/>
      <c r="Q280" s="192"/>
      <c r="R280" s="192"/>
      <c r="S280" s="192"/>
      <c r="T280" s="19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163</v>
      </c>
      <c r="AU280" s="187" t="s">
        <v>86</v>
      </c>
      <c r="AV280" s="13" t="s">
        <v>86</v>
      </c>
      <c r="AW280" s="13" t="s">
        <v>33</v>
      </c>
      <c r="AX280" s="13" t="s">
        <v>8</v>
      </c>
      <c r="AY280" s="187" t="s">
        <v>153</v>
      </c>
    </row>
    <row r="281" s="2" customFormat="1" ht="24.15" customHeight="1">
      <c r="A281" s="37"/>
      <c r="B281" s="171"/>
      <c r="C281" s="172" t="s">
        <v>483</v>
      </c>
      <c r="D281" s="172" t="s">
        <v>156</v>
      </c>
      <c r="E281" s="173" t="s">
        <v>517</v>
      </c>
      <c r="F281" s="174" t="s">
        <v>518</v>
      </c>
      <c r="G281" s="175" t="s">
        <v>237</v>
      </c>
      <c r="H281" s="176">
        <v>1</v>
      </c>
      <c r="I281" s="177"/>
      <c r="J281" s="178">
        <f>ROUND(I281*H281,0)</f>
        <v>0</v>
      </c>
      <c r="K281" s="174" t="s">
        <v>160</v>
      </c>
      <c r="L281" s="38"/>
      <c r="M281" s="179" t="s">
        <v>1</v>
      </c>
      <c r="N281" s="180" t="s">
        <v>42</v>
      </c>
      <c r="O281" s="76"/>
      <c r="P281" s="181">
        <f>O281*H281</f>
        <v>0</v>
      </c>
      <c r="Q281" s="181">
        <v>0</v>
      </c>
      <c r="R281" s="181">
        <f>Q281*H281</f>
        <v>0</v>
      </c>
      <c r="S281" s="181">
        <v>0.0060000000000000001</v>
      </c>
      <c r="T281" s="182">
        <f>S281*H281</f>
        <v>0.0060000000000000001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3" t="s">
        <v>201</v>
      </c>
      <c r="AT281" s="183" t="s">
        <v>156</v>
      </c>
      <c r="AU281" s="183" t="s">
        <v>86</v>
      </c>
      <c r="AY281" s="18" t="s">
        <v>153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8" t="s">
        <v>8</v>
      </c>
      <c r="BK281" s="184">
        <f>ROUND(I281*H281,0)</f>
        <v>0</v>
      </c>
      <c r="BL281" s="18" t="s">
        <v>201</v>
      </c>
      <c r="BM281" s="183" t="s">
        <v>519</v>
      </c>
    </row>
    <row r="282" s="13" customFormat="1">
      <c r="A282" s="13"/>
      <c r="B282" s="185"/>
      <c r="C282" s="13"/>
      <c r="D282" s="186" t="s">
        <v>163</v>
      </c>
      <c r="E282" s="187" t="s">
        <v>1</v>
      </c>
      <c r="F282" s="188" t="s">
        <v>520</v>
      </c>
      <c r="G282" s="13"/>
      <c r="H282" s="189">
        <v>1</v>
      </c>
      <c r="I282" s="190"/>
      <c r="J282" s="13"/>
      <c r="K282" s="13"/>
      <c r="L282" s="185"/>
      <c r="M282" s="191"/>
      <c r="N282" s="192"/>
      <c r="O282" s="192"/>
      <c r="P282" s="192"/>
      <c r="Q282" s="192"/>
      <c r="R282" s="192"/>
      <c r="S282" s="192"/>
      <c r="T282" s="19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163</v>
      </c>
      <c r="AU282" s="187" t="s">
        <v>86</v>
      </c>
      <c r="AV282" s="13" t="s">
        <v>86</v>
      </c>
      <c r="AW282" s="13" t="s">
        <v>33</v>
      </c>
      <c r="AX282" s="13" t="s">
        <v>8</v>
      </c>
      <c r="AY282" s="187" t="s">
        <v>153</v>
      </c>
    </row>
    <row r="283" s="2" customFormat="1" ht="24.15" customHeight="1">
      <c r="A283" s="37"/>
      <c r="B283" s="171"/>
      <c r="C283" s="172" t="s">
        <v>487</v>
      </c>
      <c r="D283" s="172" t="s">
        <v>156</v>
      </c>
      <c r="E283" s="173" t="s">
        <v>522</v>
      </c>
      <c r="F283" s="174" t="s">
        <v>523</v>
      </c>
      <c r="G283" s="175" t="s">
        <v>237</v>
      </c>
      <c r="H283" s="176">
        <v>1</v>
      </c>
      <c r="I283" s="177"/>
      <c r="J283" s="178">
        <f>ROUND(I283*H283,0)</f>
        <v>0</v>
      </c>
      <c r="K283" s="174" t="s">
        <v>160</v>
      </c>
      <c r="L283" s="38"/>
      <c r="M283" s="179" t="s">
        <v>1</v>
      </c>
      <c r="N283" s="180" t="s">
        <v>42</v>
      </c>
      <c r="O283" s="76"/>
      <c r="P283" s="181">
        <f>O283*H283</f>
        <v>0</v>
      </c>
      <c r="Q283" s="181">
        <v>0</v>
      </c>
      <c r="R283" s="181">
        <f>Q283*H283</f>
        <v>0</v>
      </c>
      <c r="S283" s="181">
        <v>0.0070000000000000001</v>
      </c>
      <c r="T283" s="182">
        <f>S283*H283</f>
        <v>0.0070000000000000001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3" t="s">
        <v>201</v>
      </c>
      <c r="AT283" s="183" t="s">
        <v>156</v>
      </c>
      <c r="AU283" s="183" t="s">
        <v>86</v>
      </c>
      <c r="AY283" s="18" t="s">
        <v>153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8</v>
      </c>
      <c r="BK283" s="184">
        <f>ROUND(I283*H283,0)</f>
        <v>0</v>
      </c>
      <c r="BL283" s="18" t="s">
        <v>201</v>
      </c>
      <c r="BM283" s="183" t="s">
        <v>524</v>
      </c>
    </row>
    <row r="284" s="13" customFormat="1">
      <c r="A284" s="13"/>
      <c r="B284" s="185"/>
      <c r="C284" s="13"/>
      <c r="D284" s="186" t="s">
        <v>163</v>
      </c>
      <c r="E284" s="187" t="s">
        <v>1</v>
      </c>
      <c r="F284" s="188" t="s">
        <v>520</v>
      </c>
      <c r="G284" s="13"/>
      <c r="H284" s="189">
        <v>1</v>
      </c>
      <c r="I284" s="190"/>
      <c r="J284" s="13"/>
      <c r="K284" s="13"/>
      <c r="L284" s="185"/>
      <c r="M284" s="191"/>
      <c r="N284" s="192"/>
      <c r="O284" s="192"/>
      <c r="P284" s="192"/>
      <c r="Q284" s="192"/>
      <c r="R284" s="192"/>
      <c r="S284" s="192"/>
      <c r="T284" s="19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163</v>
      </c>
      <c r="AU284" s="187" t="s">
        <v>86</v>
      </c>
      <c r="AV284" s="13" t="s">
        <v>86</v>
      </c>
      <c r="AW284" s="13" t="s">
        <v>33</v>
      </c>
      <c r="AX284" s="13" t="s">
        <v>8</v>
      </c>
      <c r="AY284" s="187" t="s">
        <v>153</v>
      </c>
    </row>
    <row r="285" s="2" customFormat="1" ht="33" customHeight="1">
      <c r="A285" s="37"/>
      <c r="B285" s="171"/>
      <c r="C285" s="172" t="s">
        <v>491</v>
      </c>
      <c r="D285" s="172" t="s">
        <v>156</v>
      </c>
      <c r="E285" s="173" t="s">
        <v>526</v>
      </c>
      <c r="F285" s="174" t="s">
        <v>527</v>
      </c>
      <c r="G285" s="175" t="s">
        <v>237</v>
      </c>
      <c r="H285" s="176">
        <v>1</v>
      </c>
      <c r="I285" s="177"/>
      <c r="J285" s="178">
        <f>ROUND(I285*H285,0)</f>
        <v>0</v>
      </c>
      <c r="K285" s="174" t="s">
        <v>160</v>
      </c>
      <c r="L285" s="38"/>
      <c r="M285" s="179" t="s">
        <v>1</v>
      </c>
      <c r="N285" s="180" t="s">
        <v>42</v>
      </c>
      <c r="O285" s="76"/>
      <c r="P285" s="181">
        <f>O285*H285</f>
        <v>0</v>
      </c>
      <c r="Q285" s="181">
        <v>0.00027320000000000003</v>
      </c>
      <c r="R285" s="181">
        <f>Q285*H285</f>
        <v>0.00027320000000000003</v>
      </c>
      <c r="S285" s="181">
        <v>0</v>
      </c>
      <c r="T285" s="18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3" t="s">
        <v>201</v>
      </c>
      <c r="AT285" s="183" t="s">
        <v>156</v>
      </c>
      <c r="AU285" s="183" t="s">
        <v>86</v>
      </c>
      <c r="AY285" s="18" t="s">
        <v>153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</v>
      </c>
      <c r="BK285" s="184">
        <f>ROUND(I285*H285,0)</f>
        <v>0</v>
      </c>
      <c r="BL285" s="18" t="s">
        <v>201</v>
      </c>
      <c r="BM285" s="183" t="s">
        <v>528</v>
      </c>
    </row>
    <row r="286" s="13" customFormat="1">
      <c r="A286" s="13"/>
      <c r="B286" s="185"/>
      <c r="C286" s="13"/>
      <c r="D286" s="186" t="s">
        <v>163</v>
      </c>
      <c r="E286" s="187" t="s">
        <v>1</v>
      </c>
      <c r="F286" s="188" t="s">
        <v>520</v>
      </c>
      <c r="G286" s="13"/>
      <c r="H286" s="189">
        <v>1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163</v>
      </c>
      <c r="AU286" s="187" t="s">
        <v>86</v>
      </c>
      <c r="AV286" s="13" t="s">
        <v>86</v>
      </c>
      <c r="AW286" s="13" t="s">
        <v>33</v>
      </c>
      <c r="AX286" s="13" t="s">
        <v>8</v>
      </c>
      <c r="AY286" s="187" t="s">
        <v>153</v>
      </c>
    </row>
    <row r="287" s="2" customFormat="1" ht="24.15" customHeight="1">
      <c r="A287" s="37"/>
      <c r="B287" s="171"/>
      <c r="C287" s="202" t="s">
        <v>495</v>
      </c>
      <c r="D287" s="202" t="s">
        <v>257</v>
      </c>
      <c r="E287" s="203" t="s">
        <v>530</v>
      </c>
      <c r="F287" s="204" t="s">
        <v>531</v>
      </c>
      <c r="G287" s="205" t="s">
        <v>237</v>
      </c>
      <c r="H287" s="206">
        <v>1</v>
      </c>
      <c r="I287" s="207"/>
      <c r="J287" s="208">
        <f>ROUND(I287*H287,0)</f>
        <v>0</v>
      </c>
      <c r="K287" s="204" t="s">
        <v>160</v>
      </c>
      <c r="L287" s="209"/>
      <c r="M287" s="210" t="s">
        <v>1</v>
      </c>
      <c r="N287" s="211" t="s">
        <v>42</v>
      </c>
      <c r="O287" s="76"/>
      <c r="P287" s="181">
        <f>O287*H287</f>
        <v>0</v>
      </c>
      <c r="Q287" s="181">
        <v>0.0047000000000000002</v>
      </c>
      <c r="R287" s="181">
        <f>Q287*H287</f>
        <v>0.0047000000000000002</v>
      </c>
      <c r="S287" s="181">
        <v>0</v>
      </c>
      <c r="T287" s="18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3" t="s">
        <v>260</v>
      </c>
      <c r="AT287" s="183" t="s">
        <v>257</v>
      </c>
      <c r="AU287" s="183" t="s">
        <v>86</v>
      </c>
      <c r="AY287" s="18" t="s">
        <v>153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8" t="s">
        <v>8</v>
      </c>
      <c r="BK287" s="184">
        <f>ROUND(I287*H287,0)</f>
        <v>0</v>
      </c>
      <c r="BL287" s="18" t="s">
        <v>201</v>
      </c>
      <c r="BM287" s="183" t="s">
        <v>532</v>
      </c>
    </row>
    <row r="288" s="2" customFormat="1" ht="24.15" customHeight="1">
      <c r="A288" s="37"/>
      <c r="B288" s="171"/>
      <c r="C288" s="172" t="s">
        <v>501</v>
      </c>
      <c r="D288" s="172" t="s">
        <v>156</v>
      </c>
      <c r="E288" s="173" t="s">
        <v>534</v>
      </c>
      <c r="F288" s="174" t="s">
        <v>535</v>
      </c>
      <c r="G288" s="175" t="s">
        <v>237</v>
      </c>
      <c r="H288" s="176">
        <v>1</v>
      </c>
      <c r="I288" s="177"/>
      <c r="J288" s="178">
        <f>ROUND(I288*H288,0)</f>
        <v>0</v>
      </c>
      <c r="K288" s="174" t="s">
        <v>160</v>
      </c>
      <c r="L288" s="38"/>
      <c r="M288" s="179" t="s">
        <v>1</v>
      </c>
      <c r="N288" s="180" t="s">
        <v>42</v>
      </c>
      <c r="O288" s="76"/>
      <c r="P288" s="181">
        <f>O288*H288</f>
        <v>0</v>
      </c>
      <c r="Q288" s="181">
        <v>0.00027320000000000003</v>
      </c>
      <c r="R288" s="181">
        <f>Q288*H288</f>
        <v>0.00027320000000000003</v>
      </c>
      <c r="S288" s="181">
        <v>0</v>
      </c>
      <c r="T288" s="18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3" t="s">
        <v>201</v>
      </c>
      <c r="AT288" s="183" t="s">
        <v>156</v>
      </c>
      <c r="AU288" s="183" t="s">
        <v>86</v>
      </c>
      <c r="AY288" s="18" t="s">
        <v>153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8</v>
      </c>
      <c r="BK288" s="184">
        <f>ROUND(I288*H288,0)</f>
        <v>0</v>
      </c>
      <c r="BL288" s="18" t="s">
        <v>201</v>
      </c>
      <c r="BM288" s="183" t="s">
        <v>536</v>
      </c>
    </row>
    <row r="289" s="13" customFormat="1">
      <c r="A289" s="13"/>
      <c r="B289" s="185"/>
      <c r="C289" s="13"/>
      <c r="D289" s="186" t="s">
        <v>163</v>
      </c>
      <c r="E289" s="187" t="s">
        <v>1</v>
      </c>
      <c r="F289" s="188" t="s">
        <v>520</v>
      </c>
      <c r="G289" s="13"/>
      <c r="H289" s="189">
        <v>1</v>
      </c>
      <c r="I289" s="190"/>
      <c r="J289" s="13"/>
      <c r="K289" s="13"/>
      <c r="L289" s="185"/>
      <c r="M289" s="191"/>
      <c r="N289" s="192"/>
      <c r="O289" s="192"/>
      <c r="P289" s="192"/>
      <c r="Q289" s="192"/>
      <c r="R289" s="192"/>
      <c r="S289" s="192"/>
      <c r="T289" s="19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163</v>
      </c>
      <c r="AU289" s="187" t="s">
        <v>86</v>
      </c>
      <c r="AV289" s="13" t="s">
        <v>86</v>
      </c>
      <c r="AW289" s="13" t="s">
        <v>33</v>
      </c>
      <c r="AX289" s="13" t="s">
        <v>8</v>
      </c>
      <c r="AY289" s="187" t="s">
        <v>153</v>
      </c>
    </row>
    <row r="290" s="2" customFormat="1" ht="24.15" customHeight="1">
      <c r="A290" s="37"/>
      <c r="B290" s="171"/>
      <c r="C290" s="202" t="s">
        <v>508</v>
      </c>
      <c r="D290" s="202" t="s">
        <v>257</v>
      </c>
      <c r="E290" s="203" t="s">
        <v>530</v>
      </c>
      <c r="F290" s="204" t="s">
        <v>531</v>
      </c>
      <c r="G290" s="205" t="s">
        <v>237</v>
      </c>
      <c r="H290" s="206">
        <v>1</v>
      </c>
      <c r="I290" s="207"/>
      <c r="J290" s="208">
        <f>ROUND(I290*H290,0)</f>
        <v>0</v>
      </c>
      <c r="K290" s="204" t="s">
        <v>160</v>
      </c>
      <c r="L290" s="209"/>
      <c r="M290" s="210" t="s">
        <v>1</v>
      </c>
      <c r="N290" s="211" t="s">
        <v>42</v>
      </c>
      <c r="O290" s="76"/>
      <c r="P290" s="181">
        <f>O290*H290</f>
        <v>0</v>
      </c>
      <c r="Q290" s="181">
        <v>0.0047000000000000002</v>
      </c>
      <c r="R290" s="181">
        <f>Q290*H290</f>
        <v>0.0047000000000000002</v>
      </c>
      <c r="S290" s="181">
        <v>0</v>
      </c>
      <c r="T290" s="18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3" t="s">
        <v>260</v>
      </c>
      <c r="AT290" s="183" t="s">
        <v>257</v>
      </c>
      <c r="AU290" s="183" t="s">
        <v>86</v>
      </c>
      <c r="AY290" s="18" t="s">
        <v>153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8" t="s">
        <v>8</v>
      </c>
      <c r="BK290" s="184">
        <f>ROUND(I290*H290,0)</f>
        <v>0</v>
      </c>
      <c r="BL290" s="18" t="s">
        <v>201</v>
      </c>
      <c r="BM290" s="183" t="s">
        <v>538</v>
      </c>
    </row>
    <row r="291" s="2" customFormat="1" ht="24.15" customHeight="1">
      <c r="A291" s="37"/>
      <c r="B291" s="171"/>
      <c r="C291" s="172" t="s">
        <v>512</v>
      </c>
      <c r="D291" s="172" t="s">
        <v>156</v>
      </c>
      <c r="E291" s="173" t="s">
        <v>539</v>
      </c>
      <c r="F291" s="174" t="s">
        <v>540</v>
      </c>
      <c r="G291" s="175" t="s">
        <v>159</v>
      </c>
      <c r="H291" s="176">
        <v>3.7999999999999998</v>
      </c>
      <c r="I291" s="177"/>
      <c r="J291" s="178">
        <f>ROUND(I291*H291,0)</f>
        <v>0</v>
      </c>
      <c r="K291" s="174" t="s">
        <v>160</v>
      </c>
      <c r="L291" s="38"/>
      <c r="M291" s="179" t="s">
        <v>1</v>
      </c>
      <c r="N291" s="180" t="s">
        <v>42</v>
      </c>
      <c r="O291" s="76"/>
      <c r="P291" s="181">
        <f>O291*H291</f>
        <v>0</v>
      </c>
      <c r="Q291" s="181">
        <v>0.020120389999999998</v>
      </c>
      <c r="R291" s="181">
        <f>Q291*H291</f>
        <v>0.076457481999999993</v>
      </c>
      <c r="S291" s="181">
        <v>0</v>
      </c>
      <c r="T291" s="18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3" t="s">
        <v>201</v>
      </c>
      <c r="AT291" s="183" t="s">
        <v>156</v>
      </c>
      <c r="AU291" s="183" t="s">
        <v>86</v>
      </c>
      <c r="AY291" s="18" t="s">
        <v>153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8" t="s">
        <v>8</v>
      </c>
      <c r="BK291" s="184">
        <f>ROUND(I291*H291,0)</f>
        <v>0</v>
      </c>
      <c r="BL291" s="18" t="s">
        <v>201</v>
      </c>
      <c r="BM291" s="183" t="s">
        <v>541</v>
      </c>
    </row>
    <row r="292" s="13" customFormat="1">
      <c r="A292" s="13"/>
      <c r="B292" s="185"/>
      <c r="C292" s="13"/>
      <c r="D292" s="186" t="s">
        <v>163</v>
      </c>
      <c r="E292" s="187" t="s">
        <v>1</v>
      </c>
      <c r="F292" s="188" t="s">
        <v>1050</v>
      </c>
      <c r="G292" s="13"/>
      <c r="H292" s="189">
        <v>3.7999999999999998</v>
      </c>
      <c r="I292" s="190"/>
      <c r="J292" s="13"/>
      <c r="K292" s="13"/>
      <c r="L292" s="185"/>
      <c r="M292" s="191"/>
      <c r="N292" s="192"/>
      <c r="O292" s="192"/>
      <c r="P292" s="192"/>
      <c r="Q292" s="192"/>
      <c r="R292" s="192"/>
      <c r="S292" s="192"/>
      <c r="T292" s="19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7" t="s">
        <v>163</v>
      </c>
      <c r="AU292" s="187" t="s">
        <v>86</v>
      </c>
      <c r="AV292" s="13" t="s">
        <v>86</v>
      </c>
      <c r="AW292" s="13" t="s">
        <v>33</v>
      </c>
      <c r="AX292" s="13" t="s">
        <v>77</v>
      </c>
      <c r="AY292" s="187" t="s">
        <v>153</v>
      </c>
    </row>
    <row r="293" s="14" customFormat="1">
      <c r="A293" s="14"/>
      <c r="B293" s="194"/>
      <c r="C293" s="14"/>
      <c r="D293" s="186" t="s">
        <v>163</v>
      </c>
      <c r="E293" s="195" t="s">
        <v>1</v>
      </c>
      <c r="F293" s="196" t="s">
        <v>189</v>
      </c>
      <c r="G293" s="14"/>
      <c r="H293" s="197">
        <v>3.7999999999999998</v>
      </c>
      <c r="I293" s="198"/>
      <c r="J293" s="14"/>
      <c r="K293" s="14"/>
      <c r="L293" s="194"/>
      <c r="M293" s="199"/>
      <c r="N293" s="200"/>
      <c r="O293" s="200"/>
      <c r="P293" s="200"/>
      <c r="Q293" s="200"/>
      <c r="R293" s="200"/>
      <c r="S293" s="200"/>
      <c r="T293" s="20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5" t="s">
        <v>163</v>
      </c>
      <c r="AU293" s="195" t="s">
        <v>86</v>
      </c>
      <c r="AV293" s="14" t="s">
        <v>154</v>
      </c>
      <c r="AW293" s="14" t="s">
        <v>33</v>
      </c>
      <c r="AX293" s="14" t="s">
        <v>8</v>
      </c>
      <c r="AY293" s="195" t="s">
        <v>153</v>
      </c>
    </row>
    <row r="294" s="2" customFormat="1" ht="24.15" customHeight="1">
      <c r="A294" s="37"/>
      <c r="B294" s="171"/>
      <c r="C294" s="172" t="s">
        <v>516</v>
      </c>
      <c r="D294" s="172" t="s">
        <v>156</v>
      </c>
      <c r="E294" s="173" t="s">
        <v>545</v>
      </c>
      <c r="F294" s="174" t="s">
        <v>546</v>
      </c>
      <c r="G294" s="175" t="s">
        <v>237</v>
      </c>
      <c r="H294" s="176">
        <v>2</v>
      </c>
      <c r="I294" s="177"/>
      <c r="J294" s="178">
        <f>ROUND(I294*H294,0)</f>
        <v>0</v>
      </c>
      <c r="K294" s="174" t="s">
        <v>160</v>
      </c>
      <c r="L294" s="38"/>
      <c r="M294" s="179" t="s">
        <v>1</v>
      </c>
      <c r="N294" s="180" t="s">
        <v>42</v>
      </c>
      <c r="O294" s="76"/>
      <c r="P294" s="181">
        <f>O294*H294</f>
        <v>0</v>
      </c>
      <c r="Q294" s="181">
        <v>0.0305764</v>
      </c>
      <c r="R294" s="181">
        <f>Q294*H294</f>
        <v>0.0611528</v>
      </c>
      <c r="S294" s="181">
        <v>0</v>
      </c>
      <c r="T294" s="18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3" t="s">
        <v>201</v>
      </c>
      <c r="AT294" s="183" t="s">
        <v>156</v>
      </c>
      <c r="AU294" s="183" t="s">
        <v>86</v>
      </c>
      <c r="AY294" s="18" t="s">
        <v>153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8" t="s">
        <v>8</v>
      </c>
      <c r="BK294" s="184">
        <f>ROUND(I294*H294,0)</f>
        <v>0</v>
      </c>
      <c r="BL294" s="18" t="s">
        <v>201</v>
      </c>
      <c r="BM294" s="183" t="s">
        <v>547</v>
      </c>
    </row>
    <row r="295" s="13" customFormat="1">
      <c r="A295" s="13"/>
      <c r="B295" s="185"/>
      <c r="C295" s="13"/>
      <c r="D295" s="186" t="s">
        <v>163</v>
      </c>
      <c r="E295" s="187" t="s">
        <v>1</v>
      </c>
      <c r="F295" s="188" t="s">
        <v>86</v>
      </c>
      <c r="G295" s="13"/>
      <c r="H295" s="189">
        <v>2</v>
      </c>
      <c r="I295" s="190"/>
      <c r="J295" s="13"/>
      <c r="K295" s="13"/>
      <c r="L295" s="185"/>
      <c r="M295" s="191"/>
      <c r="N295" s="192"/>
      <c r="O295" s="192"/>
      <c r="P295" s="192"/>
      <c r="Q295" s="192"/>
      <c r="R295" s="192"/>
      <c r="S295" s="192"/>
      <c r="T295" s="19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7" t="s">
        <v>163</v>
      </c>
      <c r="AU295" s="187" t="s">
        <v>86</v>
      </c>
      <c r="AV295" s="13" t="s">
        <v>86</v>
      </c>
      <c r="AW295" s="13" t="s">
        <v>33</v>
      </c>
      <c r="AX295" s="13" t="s">
        <v>8</v>
      </c>
      <c r="AY295" s="187" t="s">
        <v>153</v>
      </c>
    </row>
    <row r="296" s="2" customFormat="1" ht="33" customHeight="1">
      <c r="A296" s="37"/>
      <c r="B296" s="171"/>
      <c r="C296" s="172" t="s">
        <v>521</v>
      </c>
      <c r="D296" s="172" t="s">
        <v>156</v>
      </c>
      <c r="E296" s="173" t="s">
        <v>549</v>
      </c>
      <c r="F296" s="174" t="s">
        <v>550</v>
      </c>
      <c r="G296" s="175" t="s">
        <v>159</v>
      </c>
      <c r="H296" s="176">
        <v>10.278000000000001</v>
      </c>
      <c r="I296" s="177"/>
      <c r="J296" s="178">
        <f>ROUND(I296*H296,0)</f>
        <v>0</v>
      </c>
      <c r="K296" s="174" t="s">
        <v>160</v>
      </c>
      <c r="L296" s="38"/>
      <c r="M296" s="179" t="s">
        <v>1</v>
      </c>
      <c r="N296" s="180" t="s">
        <v>42</v>
      </c>
      <c r="O296" s="76"/>
      <c r="P296" s="181">
        <f>O296*H296</f>
        <v>0</v>
      </c>
      <c r="Q296" s="181">
        <v>0.00117</v>
      </c>
      <c r="R296" s="181">
        <f>Q296*H296</f>
        <v>0.012025260000000001</v>
      </c>
      <c r="S296" s="181">
        <v>0</v>
      </c>
      <c r="T296" s="18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3" t="s">
        <v>201</v>
      </c>
      <c r="AT296" s="183" t="s">
        <v>156</v>
      </c>
      <c r="AU296" s="183" t="s">
        <v>86</v>
      </c>
      <c r="AY296" s="18" t="s">
        <v>153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8" t="s">
        <v>8</v>
      </c>
      <c r="BK296" s="184">
        <f>ROUND(I296*H296,0)</f>
        <v>0</v>
      </c>
      <c r="BL296" s="18" t="s">
        <v>201</v>
      </c>
      <c r="BM296" s="183" t="s">
        <v>551</v>
      </c>
    </row>
    <row r="297" s="13" customFormat="1">
      <c r="A297" s="13"/>
      <c r="B297" s="185"/>
      <c r="C297" s="13"/>
      <c r="D297" s="186" t="s">
        <v>163</v>
      </c>
      <c r="E297" s="187" t="s">
        <v>1</v>
      </c>
      <c r="F297" s="188" t="s">
        <v>104</v>
      </c>
      <c r="G297" s="13"/>
      <c r="H297" s="189">
        <v>10.278000000000001</v>
      </c>
      <c r="I297" s="190"/>
      <c r="J297" s="13"/>
      <c r="K297" s="13"/>
      <c r="L297" s="185"/>
      <c r="M297" s="191"/>
      <c r="N297" s="192"/>
      <c r="O297" s="192"/>
      <c r="P297" s="192"/>
      <c r="Q297" s="192"/>
      <c r="R297" s="192"/>
      <c r="S297" s="192"/>
      <c r="T297" s="19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7" t="s">
        <v>163</v>
      </c>
      <c r="AU297" s="187" t="s">
        <v>86</v>
      </c>
      <c r="AV297" s="13" t="s">
        <v>86</v>
      </c>
      <c r="AW297" s="13" t="s">
        <v>33</v>
      </c>
      <c r="AX297" s="13" t="s">
        <v>8</v>
      </c>
      <c r="AY297" s="187" t="s">
        <v>153</v>
      </c>
    </row>
    <row r="298" s="2" customFormat="1" ht="24.15" customHeight="1">
      <c r="A298" s="37"/>
      <c r="B298" s="171"/>
      <c r="C298" s="202" t="s">
        <v>525</v>
      </c>
      <c r="D298" s="202" t="s">
        <v>257</v>
      </c>
      <c r="E298" s="203" t="s">
        <v>553</v>
      </c>
      <c r="F298" s="204" t="s">
        <v>554</v>
      </c>
      <c r="G298" s="205" t="s">
        <v>159</v>
      </c>
      <c r="H298" s="206">
        <v>10.792</v>
      </c>
      <c r="I298" s="207"/>
      <c r="J298" s="208">
        <f>ROUND(I298*H298,0)</f>
        <v>0</v>
      </c>
      <c r="K298" s="204" t="s">
        <v>160</v>
      </c>
      <c r="L298" s="209"/>
      <c r="M298" s="210" t="s">
        <v>1</v>
      </c>
      <c r="N298" s="211" t="s">
        <v>42</v>
      </c>
      <c r="O298" s="76"/>
      <c r="P298" s="181">
        <f>O298*H298</f>
        <v>0</v>
      </c>
      <c r="Q298" s="181">
        <v>0.0040000000000000001</v>
      </c>
      <c r="R298" s="181">
        <f>Q298*H298</f>
        <v>0.043167999999999998</v>
      </c>
      <c r="S298" s="181">
        <v>0</v>
      </c>
      <c r="T298" s="18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3" t="s">
        <v>260</v>
      </c>
      <c r="AT298" s="183" t="s">
        <v>257</v>
      </c>
      <c r="AU298" s="183" t="s">
        <v>86</v>
      </c>
      <c r="AY298" s="18" t="s">
        <v>153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8" t="s">
        <v>8</v>
      </c>
      <c r="BK298" s="184">
        <f>ROUND(I298*H298,0)</f>
        <v>0</v>
      </c>
      <c r="BL298" s="18" t="s">
        <v>201</v>
      </c>
      <c r="BM298" s="183" t="s">
        <v>555</v>
      </c>
    </row>
    <row r="299" s="13" customFormat="1">
      <c r="A299" s="13"/>
      <c r="B299" s="185"/>
      <c r="C299" s="13"/>
      <c r="D299" s="186" t="s">
        <v>163</v>
      </c>
      <c r="E299" s="187" t="s">
        <v>1</v>
      </c>
      <c r="F299" s="188" t="s">
        <v>556</v>
      </c>
      <c r="G299" s="13"/>
      <c r="H299" s="189">
        <v>10.792</v>
      </c>
      <c r="I299" s="190"/>
      <c r="J299" s="13"/>
      <c r="K299" s="13"/>
      <c r="L299" s="185"/>
      <c r="M299" s="191"/>
      <c r="N299" s="192"/>
      <c r="O299" s="192"/>
      <c r="P299" s="192"/>
      <c r="Q299" s="192"/>
      <c r="R299" s="192"/>
      <c r="S299" s="192"/>
      <c r="T299" s="19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163</v>
      </c>
      <c r="AU299" s="187" t="s">
        <v>86</v>
      </c>
      <c r="AV299" s="13" t="s">
        <v>86</v>
      </c>
      <c r="AW299" s="13" t="s">
        <v>33</v>
      </c>
      <c r="AX299" s="13" t="s">
        <v>8</v>
      </c>
      <c r="AY299" s="187" t="s">
        <v>153</v>
      </c>
    </row>
    <row r="300" s="2" customFormat="1" ht="24.15" customHeight="1">
      <c r="A300" s="37"/>
      <c r="B300" s="171"/>
      <c r="C300" s="172" t="s">
        <v>529</v>
      </c>
      <c r="D300" s="172" t="s">
        <v>156</v>
      </c>
      <c r="E300" s="173" t="s">
        <v>558</v>
      </c>
      <c r="F300" s="174" t="s">
        <v>559</v>
      </c>
      <c r="G300" s="175" t="s">
        <v>206</v>
      </c>
      <c r="H300" s="176">
        <v>0.46000000000000002</v>
      </c>
      <c r="I300" s="177"/>
      <c r="J300" s="178">
        <f>ROUND(I300*H300,0)</f>
        <v>0</v>
      </c>
      <c r="K300" s="174" t="s">
        <v>160</v>
      </c>
      <c r="L300" s="38"/>
      <c r="M300" s="179" t="s">
        <v>1</v>
      </c>
      <c r="N300" s="180" t="s">
        <v>42</v>
      </c>
      <c r="O300" s="76"/>
      <c r="P300" s="181">
        <f>O300*H300</f>
        <v>0</v>
      </c>
      <c r="Q300" s="181">
        <v>0</v>
      </c>
      <c r="R300" s="181">
        <f>Q300*H300</f>
        <v>0</v>
      </c>
      <c r="S300" s="181">
        <v>0</v>
      </c>
      <c r="T300" s="18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3" t="s">
        <v>201</v>
      </c>
      <c r="AT300" s="183" t="s">
        <v>156</v>
      </c>
      <c r="AU300" s="183" t="s">
        <v>86</v>
      </c>
      <c r="AY300" s="18" t="s">
        <v>153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8" t="s">
        <v>8</v>
      </c>
      <c r="BK300" s="184">
        <f>ROUND(I300*H300,0)</f>
        <v>0</v>
      </c>
      <c r="BL300" s="18" t="s">
        <v>201</v>
      </c>
      <c r="BM300" s="183" t="s">
        <v>560</v>
      </c>
    </row>
    <row r="301" s="2" customFormat="1" ht="24.15" customHeight="1">
      <c r="A301" s="37"/>
      <c r="B301" s="171"/>
      <c r="C301" s="172" t="s">
        <v>533</v>
      </c>
      <c r="D301" s="172" t="s">
        <v>156</v>
      </c>
      <c r="E301" s="173" t="s">
        <v>562</v>
      </c>
      <c r="F301" s="174" t="s">
        <v>563</v>
      </c>
      <c r="G301" s="175" t="s">
        <v>206</v>
      </c>
      <c r="H301" s="176">
        <v>0.46000000000000002</v>
      </c>
      <c r="I301" s="177"/>
      <c r="J301" s="178">
        <f>ROUND(I301*H301,0)</f>
        <v>0</v>
      </c>
      <c r="K301" s="174" t="s">
        <v>160</v>
      </c>
      <c r="L301" s="38"/>
      <c r="M301" s="179" t="s">
        <v>1</v>
      </c>
      <c r="N301" s="180" t="s">
        <v>42</v>
      </c>
      <c r="O301" s="76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3" t="s">
        <v>201</v>
      </c>
      <c r="AT301" s="183" t="s">
        <v>156</v>
      </c>
      <c r="AU301" s="183" t="s">
        <v>86</v>
      </c>
      <c r="AY301" s="18" t="s">
        <v>153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8</v>
      </c>
      <c r="BK301" s="184">
        <f>ROUND(I301*H301,0)</f>
        <v>0</v>
      </c>
      <c r="BL301" s="18" t="s">
        <v>201</v>
      </c>
      <c r="BM301" s="183" t="s">
        <v>564</v>
      </c>
    </row>
    <row r="302" s="12" customFormat="1" ht="22.8" customHeight="1">
      <c r="A302" s="12"/>
      <c r="B302" s="158"/>
      <c r="C302" s="12"/>
      <c r="D302" s="159" t="s">
        <v>76</v>
      </c>
      <c r="E302" s="169" t="s">
        <v>565</v>
      </c>
      <c r="F302" s="169" t="s">
        <v>566</v>
      </c>
      <c r="G302" s="12"/>
      <c r="H302" s="12"/>
      <c r="I302" s="161"/>
      <c r="J302" s="170">
        <f>BK302</f>
        <v>0</v>
      </c>
      <c r="K302" s="12"/>
      <c r="L302" s="158"/>
      <c r="M302" s="163"/>
      <c r="N302" s="164"/>
      <c r="O302" s="164"/>
      <c r="P302" s="165">
        <f>SUM(P303:P330)</f>
        <v>0</v>
      </c>
      <c r="Q302" s="164"/>
      <c r="R302" s="165">
        <f>SUM(R303:R330)</f>
        <v>0.302445625</v>
      </c>
      <c r="S302" s="164"/>
      <c r="T302" s="166">
        <f>SUM(T303:T330)</f>
        <v>0.15309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59" t="s">
        <v>86</v>
      </c>
      <c r="AT302" s="167" t="s">
        <v>76</v>
      </c>
      <c r="AU302" s="167" t="s">
        <v>8</v>
      </c>
      <c r="AY302" s="159" t="s">
        <v>153</v>
      </c>
      <c r="BK302" s="168">
        <f>SUM(BK303:BK330)</f>
        <v>0</v>
      </c>
    </row>
    <row r="303" s="2" customFormat="1" ht="16.5" customHeight="1">
      <c r="A303" s="37"/>
      <c r="B303" s="171"/>
      <c r="C303" s="172" t="s">
        <v>537</v>
      </c>
      <c r="D303" s="172" t="s">
        <v>156</v>
      </c>
      <c r="E303" s="173" t="s">
        <v>568</v>
      </c>
      <c r="F303" s="174" t="s">
        <v>569</v>
      </c>
      <c r="G303" s="175" t="s">
        <v>159</v>
      </c>
      <c r="H303" s="176">
        <v>6.2000000000000002</v>
      </c>
      <c r="I303" s="177"/>
      <c r="J303" s="178">
        <f>ROUND(I303*H303,0)</f>
        <v>0</v>
      </c>
      <c r="K303" s="174" t="s">
        <v>160</v>
      </c>
      <c r="L303" s="38"/>
      <c r="M303" s="179" t="s">
        <v>1</v>
      </c>
      <c r="N303" s="180" t="s">
        <v>42</v>
      </c>
      <c r="O303" s="76"/>
      <c r="P303" s="181">
        <f>O303*H303</f>
        <v>0</v>
      </c>
      <c r="Q303" s="181">
        <v>0</v>
      </c>
      <c r="R303" s="181">
        <f>Q303*H303</f>
        <v>0</v>
      </c>
      <c r="S303" s="181">
        <v>0.01695</v>
      </c>
      <c r="T303" s="182">
        <f>S303*H303</f>
        <v>0.10509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3" t="s">
        <v>201</v>
      </c>
      <c r="AT303" s="183" t="s">
        <v>156</v>
      </c>
      <c r="AU303" s="183" t="s">
        <v>86</v>
      </c>
      <c r="AY303" s="18" t="s">
        <v>153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8" t="s">
        <v>8</v>
      </c>
      <c r="BK303" s="184">
        <f>ROUND(I303*H303,0)</f>
        <v>0</v>
      </c>
      <c r="BL303" s="18" t="s">
        <v>201</v>
      </c>
      <c r="BM303" s="183" t="s">
        <v>570</v>
      </c>
    </row>
    <row r="304" s="13" customFormat="1">
      <c r="A304" s="13"/>
      <c r="B304" s="185"/>
      <c r="C304" s="13"/>
      <c r="D304" s="186" t="s">
        <v>163</v>
      </c>
      <c r="E304" s="187" t="s">
        <v>1</v>
      </c>
      <c r="F304" s="188" t="s">
        <v>1051</v>
      </c>
      <c r="G304" s="13"/>
      <c r="H304" s="189">
        <v>6.2000000000000002</v>
      </c>
      <c r="I304" s="190"/>
      <c r="J304" s="13"/>
      <c r="K304" s="13"/>
      <c r="L304" s="185"/>
      <c r="M304" s="191"/>
      <c r="N304" s="192"/>
      <c r="O304" s="192"/>
      <c r="P304" s="192"/>
      <c r="Q304" s="192"/>
      <c r="R304" s="192"/>
      <c r="S304" s="192"/>
      <c r="T304" s="19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7" t="s">
        <v>163</v>
      </c>
      <c r="AU304" s="187" t="s">
        <v>86</v>
      </c>
      <c r="AV304" s="13" t="s">
        <v>86</v>
      </c>
      <c r="AW304" s="13" t="s">
        <v>33</v>
      </c>
      <c r="AX304" s="13" t="s">
        <v>77</v>
      </c>
      <c r="AY304" s="187" t="s">
        <v>153</v>
      </c>
    </row>
    <row r="305" s="14" customFormat="1">
      <c r="A305" s="14"/>
      <c r="B305" s="194"/>
      <c r="C305" s="14"/>
      <c r="D305" s="186" t="s">
        <v>163</v>
      </c>
      <c r="E305" s="195" t="s">
        <v>1</v>
      </c>
      <c r="F305" s="196" t="s">
        <v>189</v>
      </c>
      <c r="G305" s="14"/>
      <c r="H305" s="197">
        <v>6.2000000000000002</v>
      </c>
      <c r="I305" s="198"/>
      <c r="J305" s="14"/>
      <c r="K305" s="14"/>
      <c r="L305" s="194"/>
      <c r="M305" s="199"/>
      <c r="N305" s="200"/>
      <c r="O305" s="200"/>
      <c r="P305" s="200"/>
      <c r="Q305" s="200"/>
      <c r="R305" s="200"/>
      <c r="S305" s="200"/>
      <c r="T305" s="20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5" t="s">
        <v>163</v>
      </c>
      <c r="AU305" s="195" t="s">
        <v>86</v>
      </c>
      <c r="AV305" s="14" t="s">
        <v>154</v>
      </c>
      <c r="AW305" s="14" t="s">
        <v>33</v>
      </c>
      <c r="AX305" s="14" t="s">
        <v>8</v>
      </c>
      <c r="AY305" s="195" t="s">
        <v>153</v>
      </c>
    </row>
    <row r="306" s="2" customFormat="1" ht="24.15" customHeight="1">
      <c r="A306" s="37"/>
      <c r="B306" s="171"/>
      <c r="C306" s="172" t="s">
        <v>309</v>
      </c>
      <c r="D306" s="172" t="s">
        <v>156</v>
      </c>
      <c r="E306" s="173" t="s">
        <v>574</v>
      </c>
      <c r="F306" s="174" t="s">
        <v>575</v>
      </c>
      <c r="G306" s="175" t="s">
        <v>237</v>
      </c>
      <c r="H306" s="176">
        <v>2</v>
      </c>
      <c r="I306" s="177"/>
      <c r="J306" s="178">
        <f>ROUND(I306*H306,0)</f>
        <v>0</v>
      </c>
      <c r="K306" s="174" t="s">
        <v>160</v>
      </c>
      <c r="L306" s="38"/>
      <c r="M306" s="179" t="s">
        <v>1</v>
      </c>
      <c r="N306" s="180" t="s">
        <v>42</v>
      </c>
      <c r="O306" s="76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3" t="s">
        <v>201</v>
      </c>
      <c r="AT306" s="183" t="s">
        <v>156</v>
      </c>
      <c r="AU306" s="183" t="s">
        <v>86</v>
      </c>
      <c r="AY306" s="18" t="s">
        <v>153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8" t="s">
        <v>8</v>
      </c>
      <c r="BK306" s="184">
        <f>ROUND(I306*H306,0)</f>
        <v>0</v>
      </c>
      <c r="BL306" s="18" t="s">
        <v>201</v>
      </c>
      <c r="BM306" s="183" t="s">
        <v>576</v>
      </c>
    </row>
    <row r="307" s="13" customFormat="1">
      <c r="A307" s="13"/>
      <c r="B307" s="185"/>
      <c r="C307" s="13"/>
      <c r="D307" s="186" t="s">
        <v>163</v>
      </c>
      <c r="E307" s="187" t="s">
        <v>1</v>
      </c>
      <c r="F307" s="188" t="s">
        <v>1052</v>
      </c>
      <c r="G307" s="13"/>
      <c r="H307" s="189">
        <v>1</v>
      </c>
      <c r="I307" s="190"/>
      <c r="J307" s="13"/>
      <c r="K307" s="13"/>
      <c r="L307" s="185"/>
      <c r="M307" s="191"/>
      <c r="N307" s="192"/>
      <c r="O307" s="192"/>
      <c r="P307" s="192"/>
      <c r="Q307" s="192"/>
      <c r="R307" s="192"/>
      <c r="S307" s="192"/>
      <c r="T307" s="19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7" t="s">
        <v>163</v>
      </c>
      <c r="AU307" s="187" t="s">
        <v>86</v>
      </c>
      <c r="AV307" s="13" t="s">
        <v>86</v>
      </c>
      <c r="AW307" s="13" t="s">
        <v>33</v>
      </c>
      <c r="AX307" s="13" t="s">
        <v>77</v>
      </c>
      <c r="AY307" s="187" t="s">
        <v>153</v>
      </c>
    </row>
    <row r="308" s="13" customFormat="1">
      <c r="A308" s="13"/>
      <c r="B308" s="185"/>
      <c r="C308" s="13"/>
      <c r="D308" s="186" t="s">
        <v>163</v>
      </c>
      <c r="E308" s="187" t="s">
        <v>1</v>
      </c>
      <c r="F308" s="188" t="s">
        <v>1053</v>
      </c>
      <c r="G308" s="13"/>
      <c r="H308" s="189">
        <v>1</v>
      </c>
      <c r="I308" s="190"/>
      <c r="J308" s="13"/>
      <c r="K308" s="13"/>
      <c r="L308" s="185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163</v>
      </c>
      <c r="AU308" s="187" t="s">
        <v>86</v>
      </c>
      <c r="AV308" s="13" t="s">
        <v>86</v>
      </c>
      <c r="AW308" s="13" t="s">
        <v>33</v>
      </c>
      <c r="AX308" s="13" t="s">
        <v>77</v>
      </c>
      <c r="AY308" s="187" t="s">
        <v>153</v>
      </c>
    </row>
    <row r="309" s="14" customFormat="1">
      <c r="A309" s="14"/>
      <c r="B309" s="194"/>
      <c r="C309" s="14"/>
      <c r="D309" s="186" t="s">
        <v>163</v>
      </c>
      <c r="E309" s="195" t="s">
        <v>1</v>
      </c>
      <c r="F309" s="196" t="s">
        <v>189</v>
      </c>
      <c r="G309" s="14"/>
      <c r="H309" s="197">
        <v>2</v>
      </c>
      <c r="I309" s="198"/>
      <c r="J309" s="14"/>
      <c r="K309" s="14"/>
      <c r="L309" s="194"/>
      <c r="M309" s="199"/>
      <c r="N309" s="200"/>
      <c r="O309" s="200"/>
      <c r="P309" s="200"/>
      <c r="Q309" s="200"/>
      <c r="R309" s="200"/>
      <c r="S309" s="200"/>
      <c r="T309" s="20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5" t="s">
        <v>163</v>
      </c>
      <c r="AU309" s="195" t="s">
        <v>86</v>
      </c>
      <c r="AV309" s="14" t="s">
        <v>154</v>
      </c>
      <c r="AW309" s="14" t="s">
        <v>33</v>
      </c>
      <c r="AX309" s="14" t="s">
        <v>8</v>
      </c>
      <c r="AY309" s="195" t="s">
        <v>153</v>
      </c>
    </row>
    <row r="310" s="2" customFormat="1" ht="24.15" customHeight="1">
      <c r="A310" s="37"/>
      <c r="B310" s="171"/>
      <c r="C310" s="202" t="s">
        <v>544</v>
      </c>
      <c r="D310" s="202" t="s">
        <v>257</v>
      </c>
      <c r="E310" s="203" t="s">
        <v>1006</v>
      </c>
      <c r="F310" s="204" t="s">
        <v>1007</v>
      </c>
      <c r="G310" s="205" t="s">
        <v>237</v>
      </c>
      <c r="H310" s="206">
        <v>2</v>
      </c>
      <c r="I310" s="207"/>
      <c r="J310" s="208">
        <f>ROUND(I310*H310,0)</f>
        <v>0</v>
      </c>
      <c r="K310" s="204" t="s">
        <v>160</v>
      </c>
      <c r="L310" s="209"/>
      <c r="M310" s="210" t="s">
        <v>1</v>
      </c>
      <c r="N310" s="211" t="s">
        <v>42</v>
      </c>
      <c r="O310" s="76"/>
      <c r="P310" s="181">
        <f>O310*H310</f>
        <v>0</v>
      </c>
      <c r="Q310" s="181">
        <v>0.016</v>
      </c>
      <c r="R310" s="181">
        <f>Q310*H310</f>
        <v>0.032000000000000001</v>
      </c>
      <c r="S310" s="181">
        <v>0</v>
      </c>
      <c r="T310" s="18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3" t="s">
        <v>260</v>
      </c>
      <c r="AT310" s="183" t="s">
        <v>257</v>
      </c>
      <c r="AU310" s="183" t="s">
        <v>86</v>
      </c>
      <c r="AY310" s="18" t="s">
        <v>153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8" t="s">
        <v>8</v>
      </c>
      <c r="BK310" s="184">
        <f>ROUND(I310*H310,0)</f>
        <v>0</v>
      </c>
      <c r="BL310" s="18" t="s">
        <v>201</v>
      </c>
      <c r="BM310" s="183" t="s">
        <v>584</v>
      </c>
    </row>
    <row r="311" s="2" customFormat="1" ht="24.15" customHeight="1">
      <c r="A311" s="37"/>
      <c r="B311" s="171"/>
      <c r="C311" s="172" t="s">
        <v>548</v>
      </c>
      <c r="D311" s="172" t="s">
        <v>156</v>
      </c>
      <c r="E311" s="173" t="s">
        <v>594</v>
      </c>
      <c r="F311" s="174" t="s">
        <v>595</v>
      </c>
      <c r="G311" s="175" t="s">
        <v>237</v>
      </c>
      <c r="H311" s="176">
        <v>2</v>
      </c>
      <c r="I311" s="177"/>
      <c r="J311" s="178">
        <f>ROUND(I311*H311,0)</f>
        <v>0</v>
      </c>
      <c r="K311" s="174" t="s">
        <v>160</v>
      </c>
      <c r="L311" s="38"/>
      <c r="M311" s="179" t="s">
        <v>1</v>
      </c>
      <c r="N311" s="180" t="s">
        <v>42</v>
      </c>
      <c r="O311" s="76"/>
      <c r="P311" s="181">
        <f>O311*H311</f>
        <v>0</v>
      </c>
      <c r="Q311" s="181">
        <v>0</v>
      </c>
      <c r="R311" s="181">
        <f>Q311*H311</f>
        <v>0</v>
      </c>
      <c r="S311" s="181">
        <v>0</v>
      </c>
      <c r="T311" s="18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3" t="s">
        <v>201</v>
      </c>
      <c r="AT311" s="183" t="s">
        <v>156</v>
      </c>
      <c r="AU311" s="183" t="s">
        <v>86</v>
      </c>
      <c r="AY311" s="18" t="s">
        <v>153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8" t="s">
        <v>8</v>
      </c>
      <c r="BK311" s="184">
        <f>ROUND(I311*H311,0)</f>
        <v>0</v>
      </c>
      <c r="BL311" s="18" t="s">
        <v>201</v>
      </c>
      <c r="BM311" s="183" t="s">
        <v>596</v>
      </c>
    </row>
    <row r="312" s="2" customFormat="1" ht="16.5" customHeight="1">
      <c r="A312" s="37"/>
      <c r="B312" s="171"/>
      <c r="C312" s="202" t="s">
        <v>552</v>
      </c>
      <c r="D312" s="202" t="s">
        <v>257</v>
      </c>
      <c r="E312" s="203" t="s">
        <v>598</v>
      </c>
      <c r="F312" s="204" t="s">
        <v>599</v>
      </c>
      <c r="G312" s="205" t="s">
        <v>237</v>
      </c>
      <c r="H312" s="206">
        <v>2</v>
      </c>
      <c r="I312" s="207"/>
      <c r="J312" s="208">
        <f>ROUND(I312*H312,0)</f>
        <v>0</v>
      </c>
      <c r="K312" s="204" t="s">
        <v>160</v>
      </c>
      <c r="L312" s="209"/>
      <c r="M312" s="210" t="s">
        <v>1</v>
      </c>
      <c r="N312" s="211" t="s">
        <v>42</v>
      </c>
      <c r="O312" s="76"/>
      <c r="P312" s="181">
        <f>O312*H312</f>
        <v>0</v>
      </c>
      <c r="Q312" s="181">
        <v>0.0023999999999999998</v>
      </c>
      <c r="R312" s="181">
        <f>Q312*H312</f>
        <v>0.0047999999999999996</v>
      </c>
      <c r="S312" s="181">
        <v>0</v>
      </c>
      <c r="T312" s="182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3" t="s">
        <v>260</v>
      </c>
      <c r="AT312" s="183" t="s">
        <v>257</v>
      </c>
      <c r="AU312" s="183" t="s">
        <v>86</v>
      </c>
      <c r="AY312" s="18" t="s">
        <v>153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8" t="s">
        <v>8</v>
      </c>
      <c r="BK312" s="184">
        <f>ROUND(I312*H312,0)</f>
        <v>0</v>
      </c>
      <c r="BL312" s="18" t="s">
        <v>201</v>
      </c>
      <c r="BM312" s="183" t="s">
        <v>600</v>
      </c>
    </row>
    <row r="313" s="2" customFormat="1" ht="16.5" customHeight="1">
      <c r="A313" s="37"/>
      <c r="B313" s="171"/>
      <c r="C313" s="172" t="s">
        <v>557</v>
      </c>
      <c r="D313" s="172" t="s">
        <v>156</v>
      </c>
      <c r="E313" s="173" t="s">
        <v>602</v>
      </c>
      <c r="F313" s="174" t="s">
        <v>603</v>
      </c>
      <c r="G313" s="175" t="s">
        <v>237</v>
      </c>
      <c r="H313" s="176">
        <v>2</v>
      </c>
      <c r="I313" s="177"/>
      <c r="J313" s="178">
        <f>ROUND(I313*H313,0)</f>
        <v>0</v>
      </c>
      <c r="K313" s="174" t="s">
        <v>160</v>
      </c>
      <c r="L313" s="38"/>
      <c r="M313" s="179" t="s">
        <v>1</v>
      </c>
      <c r="N313" s="180" t="s">
        <v>42</v>
      </c>
      <c r="O313" s="76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3" t="s">
        <v>201</v>
      </c>
      <c r="AT313" s="183" t="s">
        <v>156</v>
      </c>
      <c r="AU313" s="183" t="s">
        <v>86</v>
      </c>
      <c r="AY313" s="18" t="s">
        <v>153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8" t="s">
        <v>8</v>
      </c>
      <c r="BK313" s="184">
        <f>ROUND(I313*H313,0)</f>
        <v>0</v>
      </c>
      <c r="BL313" s="18" t="s">
        <v>201</v>
      </c>
      <c r="BM313" s="183" t="s">
        <v>604</v>
      </c>
    </row>
    <row r="314" s="2" customFormat="1" ht="16.5" customHeight="1">
      <c r="A314" s="37"/>
      <c r="B314" s="171"/>
      <c r="C314" s="202" t="s">
        <v>561</v>
      </c>
      <c r="D314" s="202" t="s">
        <v>257</v>
      </c>
      <c r="E314" s="203" t="s">
        <v>605</v>
      </c>
      <c r="F314" s="204" t="s">
        <v>606</v>
      </c>
      <c r="G314" s="205" t="s">
        <v>237</v>
      </c>
      <c r="H314" s="206">
        <v>2</v>
      </c>
      <c r="I314" s="207"/>
      <c r="J314" s="208">
        <f>ROUND(I314*H314,0)</f>
        <v>0</v>
      </c>
      <c r="K314" s="204" t="s">
        <v>160</v>
      </c>
      <c r="L314" s="209"/>
      <c r="M314" s="210" t="s">
        <v>1</v>
      </c>
      <c r="N314" s="211" t="s">
        <v>42</v>
      </c>
      <c r="O314" s="76"/>
      <c r="P314" s="181">
        <f>O314*H314</f>
        <v>0</v>
      </c>
      <c r="Q314" s="181">
        <v>0.00014999999999999999</v>
      </c>
      <c r="R314" s="181">
        <f>Q314*H314</f>
        <v>0.00029999999999999997</v>
      </c>
      <c r="S314" s="181">
        <v>0</v>
      </c>
      <c r="T314" s="18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3" t="s">
        <v>260</v>
      </c>
      <c r="AT314" s="183" t="s">
        <v>257</v>
      </c>
      <c r="AU314" s="183" t="s">
        <v>86</v>
      </c>
      <c r="AY314" s="18" t="s">
        <v>153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8" t="s">
        <v>8</v>
      </c>
      <c r="BK314" s="184">
        <f>ROUND(I314*H314,0)</f>
        <v>0</v>
      </c>
      <c r="BL314" s="18" t="s">
        <v>201</v>
      </c>
      <c r="BM314" s="183" t="s">
        <v>607</v>
      </c>
    </row>
    <row r="315" s="2" customFormat="1" ht="21.75" customHeight="1">
      <c r="A315" s="37"/>
      <c r="B315" s="171"/>
      <c r="C315" s="172" t="s">
        <v>567</v>
      </c>
      <c r="D315" s="172" t="s">
        <v>156</v>
      </c>
      <c r="E315" s="173" t="s">
        <v>609</v>
      </c>
      <c r="F315" s="174" t="s">
        <v>610</v>
      </c>
      <c r="G315" s="175" t="s">
        <v>237</v>
      </c>
      <c r="H315" s="176">
        <v>2</v>
      </c>
      <c r="I315" s="177"/>
      <c r="J315" s="178">
        <f>ROUND(I315*H315,0)</f>
        <v>0</v>
      </c>
      <c r="K315" s="174" t="s">
        <v>160</v>
      </c>
      <c r="L315" s="38"/>
      <c r="M315" s="179" t="s">
        <v>1</v>
      </c>
      <c r="N315" s="180" t="s">
        <v>42</v>
      </c>
      <c r="O315" s="76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3" t="s">
        <v>201</v>
      </c>
      <c r="AT315" s="183" t="s">
        <v>156</v>
      </c>
      <c r="AU315" s="183" t="s">
        <v>86</v>
      </c>
      <c r="AY315" s="18" t="s">
        <v>153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8" t="s">
        <v>8</v>
      </c>
      <c r="BK315" s="184">
        <f>ROUND(I315*H315,0)</f>
        <v>0</v>
      </c>
      <c r="BL315" s="18" t="s">
        <v>201</v>
      </c>
      <c r="BM315" s="183" t="s">
        <v>611</v>
      </c>
    </row>
    <row r="316" s="2" customFormat="1" ht="24.15" customHeight="1">
      <c r="A316" s="37"/>
      <c r="B316" s="171"/>
      <c r="C316" s="202" t="s">
        <v>573</v>
      </c>
      <c r="D316" s="202" t="s">
        <v>257</v>
      </c>
      <c r="E316" s="203" t="s">
        <v>612</v>
      </c>
      <c r="F316" s="204" t="s">
        <v>613</v>
      </c>
      <c r="G316" s="205" t="s">
        <v>237</v>
      </c>
      <c r="H316" s="206">
        <v>2</v>
      </c>
      <c r="I316" s="207"/>
      <c r="J316" s="208">
        <f>ROUND(I316*H316,0)</f>
        <v>0</v>
      </c>
      <c r="K316" s="204" t="s">
        <v>160</v>
      </c>
      <c r="L316" s="209"/>
      <c r="M316" s="210" t="s">
        <v>1</v>
      </c>
      <c r="N316" s="211" t="s">
        <v>42</v>
      </c>
      <c r="O316" s="76"/>
      <c r="P316" s="181">
        <f>O316*H316</f>
        <v>0</v>
      </c>
      <c r="Q316" s="181">
        <v>0.0022000000000000001</v>
      </c>
      <c r="R316" s="181">
        <f>Q316*H316</f>
        <v>0.0044000000000000003</v>
      </c>
      <c r="S316" s="181">
        <v>0</v>
      </c>
      <c r="T316" s="18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3" t="s">
        <v>260</v>
      </c>
      <c r="AT316" s="183" t="s">
        <v>257</v>
      </c>
      <c r="AU316" s="183" t="s">
        <v>86</v>
      </c>
      <c r="AY316" s="18" t="s">
        <v>153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8" t="s">
        <v>8</v>
      </c>
      <c r="BK316" s="184">
        <f>ROUND(I316*H316,0)</f>
        <v>0</v>
      </c>
      <c r="BL316" s="18" t="s">
        <v>201</v>
      </c>
      <c r="BM316" s="183" t="s">
        <v>614</v>
      </c>
    </row>
    <row r="317" s="2" customFormat="1" ht="24.15" customHeight="1">
      <c r="A317" s="37"/>
      <c r="B317" s="171"/>
      <c r="C317" s="172" t="s">
        <v>581</v>
      </c>
      <c r="D317" s="172" t="s">
        <v>156</v>
      </c>
      <c r="E317" s="173" t="s">
        <v>616</v>
      </c>
      <c r="F317" s="174" t="s">
        <v>617</v>
      </c>
      <c r="G317" s="175" t="s">
        <v>237</v>
      </c>
      <c r="H317" s="176">
        <v>2</v>
      </c>
      <c r="I317" s="177"/>
      <c r="J317" s="178">
        <f>ROUND(I317*H317,0)</f>
        <v>0</v>
      </c>
      <c r="K317" s="174" t="s">
        <v>160</v>
      </c>
      <c r="L317" s="38"/>
      <c r="M317" s="179" t="s">
        <v>1</v>
      </c>
      <c r="N317" s="180" t="s">
        <v>42</v>
      </c>
      <c r="O317" s="76"/>
      <c r="P317" s="181">
        <f>O317*H317</f>
        <v>0</v>
      </c>
      <c r="Q317" s="181">
        <v>0.00047281249999999998</v>
      </c>
      <c r="R317" s="181">
        <f>Q317*H317</f>
        <v>0.00094562499999999996</v>
      </c>
      <c r="S317" s="181">
        <v>0</v>
      </c>
      <c r="T317" s="18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3" t="s">
        <v>201</v>
      </c>
      <c r="AT317" s="183" t="s">
        <v>156</v>
      </c>
      <c r="AU317" s="183" t="s">
        <v>86</v>
      </c>
      <c r="AY317" s="18" t="s">
        <v>153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8" t="s">
        <v>8</v>
      </c>
      <c r="BK317" s="184">
        <f>ROUND(I317*H317,0)</f>
        <v>0</v>
      </c>
      <c r="BL317" s="18" t="s">
        <v>201</v>
      </c>
      <c r="BM317" s="183" t="s">
        <v>618</v>
      </c>
    </row>
    <row r="318" s="13" customFormat="1">
      <c r="A318" s="13"/>
      <c r="B318" s="185"/>
      <c r="C318" s="13"/>
      <c r="D318" s="186" t="s">
        <v>163</v>
      </c>
      <c r="E318" s="187" t="s">
        <v>1</v>
      </c>
      <c r="F318" s="188" t="s">
        <v>1052</v>
      </c>
      <c r="G318" s="13"/>
      <c r="H318" s="189">
        <v>1</v>
      </c>
      <c r="I318" s="190"/>
      <c r="J318" s="13"/>
      <c r="K318" s="13"/>
      <c r="L318" s="185"/>
      <c r="M318" s="191"/>
      <c r="N318" s="192"/>
      <c r="O318" s="192"/>
      <c r="P318" s="192"/>
      <c r="Q318" s="192"/>
      <c r="R318" s="192"/>
      <c r="S318" s="192"/>
      <c r="T318" s="19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163</v>
      </c>
      <c r="AU318" s="187" t="s">
        <v>86</v>
      </c>
      <c r="AV318" s="13" t="s">
        <v>86</v>
      </c>
      <c r="AW318" s="13" t="s">
        <v>33</v>
      </c>
      <c r="AX318" s="13" t="s">
        <v>77</v>
      </c>
      <c r="AY318" s="187" t="s">
        <v>153</v>
      </c>
    </row>
    <row r="319" s="13" customFormat="1">
      <c r="A319" s="13"/>
      <c r="B319" s="185"/>
      <c r="C319" s="13"/>
      <c r="D319" s="186" t="s">
        <v>163</v>
      </c>
      <c r="E319" s="187" t="s">
        <v>1</v>
      </c>
      <c r="F319" s="188" t="s">
        <v>1053</v>
      </c>
      <c r="G319" s="13"/>
      <c r="H319" s="189">
        <v>1</v>
      </c>
      <c r="I319" s="190"/>
      <c r="J319" s="13"/>
      <c r="K319" s="13"/>
      <c r="L319" s="185"/>
      <c r="M319" s="191"/>
      <c r="N319" s="192"/>
      <c r="O319" s="192"/>
      <c r="P319" s="192"/>
      <c r="Q319" s="192"/>
      <c r="R319" s="192"/>
      <c r="S319" s="192"/>
      <c r="T319" s="19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163</v>
      </c>
      <c r="AU319" s="187" t="s">
        <v>86</v>
      </c>
      <c r="AV319" s="13" t="s">
        <v>86</v>
      </c>
      <c r="AW319" s="13" t="s">
        <v>33</v>
      </c>
      <c r="AX319" s="13" t="s">
        <v>77</v>
      </c>
      <c r="AY319" s="187" t="s">
        <v>153</v>
      </c>
    </row>
    <row r="320" s="14" customFormat="1">
      <c r="A320" s="14"/>
      <c r="B320" s="194"/>
      <c r="C320" s="14"/>
      <c r="D320" s="186" t="s">
        <v>163</v>
      </c>
      <c r="E320" s="195" t="s">
        <v>1</v>
      </c>
      <c r="F320" s="196" t="s">
        <v>189</v>
      </c>
      <c r="G320" s="14"/>
      <c r="H320" s="197">
        <v>2</v>
      </c>
      <c r="I320" s="198"/>
      <c r="J320" s="14"/>
      <c r="K320" s="14"/>
      <c r="L320" s="194"/>
      <c r="M320" s="199"/>
      <c r="N320" s="200"/>
      <c r="O320" s="200"/>
      <c r="P320" s="200"/>
      <c r="Q320" s="200"/>
      <c r="R320" s="200"/>
      <c r="S320" s="200"/>
      <c r="T320" s="20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5" t="s">
        <v>163</v>
      </c>
      <c r="AU320" s="195" t="s">
        <v>86</v>
      </c>
      <c r="AV320" s="14" t="s">
        <v>154</v>
      </c>
      <c r="AW320" s="14" t="s">
        <v>33</v>
      </c>
      <c r="AX320" s="14" t="s">
        <v>8</v>
      </c>
      <c r="AY320" s="195" t="s">
        <v>153</v>
      </c>
    </row>
    <row r="321" s="2" customFormat="1" ht="37.8" customHeight="1">
      <c r="A321" s="37"/>
      <c r="B321" s="171"/>
      <c r="C321" s="202" t="s">
        <v>585</v>
      </c>
      <c r="D321" s="202" t="s">
        <v>257</v>
      </c>
      <c r="E321" s="203" t="s">
        <v>619</v>
      </c>
      <c r="F321" s="204" t="s">
        <v>620</v>
      </c>
      <c r="G321" s="205" t="s">
        <v>237</v>
      </c>
      <c r="H321" s="206">
        <v>2</v>
      </c>
      <c r="I321" s="207"/>
      <c r="J321" s="208">
        <f>ROUND(I321*H321,0)</f>
        <v>0</v>
      </c>
      <c r="K321" s="204" t="s">
        <v>160</v>
      </c>
      <c r="L321" s="209"/>
      <c r="M321" s="210" t="s">
        <v>1</v>
      </c>
      <c r="N321" s="211" t="s">
        <v>42</v>
      </c>
      <c r="O321" s="76"/>
      <c r="P321" s="181">
        <f>O321*H321</f>
        <v>0</v>
      </c>
      <c r="Q321" s="181">
        <v>0.016</v>
      </c>
      <c r="R321" s="181">
        <f>Q321*H321</f>
        <v>0.032000000000000001</v>
      </c>
      <c r="S321" s="181">
        <v>0</v>
      </c>
      <c r="T321" s="18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3" t="s">
        <v>260</v>
      </c>
      <c r="AT321" s="183" t="s">
        <v>257</v>
      </c>
      <c r="AU321" s="183" t="s">
        <v>86</v>
      </c>
      <c r="AY321" s="18" t="s">
        <v>153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8" t="s">
        <v>8</v>
      </c>
      <c r="BK321" s="184">
        <f>ROUND(I321*H321,0)</f>
        <v>0</v>
      </c>
      <c r="BL321" s="18" t="s">
        <v>201</v>
      </c>
      <c r="BM321" s="183" t="s">
        <v>621</v>
      </c>
    </row>
    <row r="322" s="2" customFormat="1" ht="24.15" customHeight="1">
      <c r="A322" s="37"/>
      <c r="B322" s="171"/>
      <c r="C322" s="172" t="s">
        <v>589</v>
      </c>
      <c r="D322" s="172" t="s">
        <v>156</v>
      </c>
      <c r="E322" s="173" t="s">
        <v>623</v>
      </c>
      <c r="F322" s="174" t="s">
        <v>624</v>
      </c>
      <c r="G322" s="175" t="s">
        <v>237</v>
      </c>
      <c r="H322" s="176">
        <v>2</v>
      </c>
      <c r="I322" s="177"/>
      <c r="J322" s="178">
        <f>ROUND(I322*H322,0)</f>
        <v>0</v>
      </c>
      <c r="K322" s="174" t="s">
        <v>160</v>
      </c>
      <c r="L322" s="38"/>
      <c r="M322" s="179" t="s">
        <v>1</v>
      </c>
      <c r="N322" s="180" t="s">
        <v>42</v>
      </c>
      <c r="O322" s="76"/>
      <c r="P322" s="181">
        <f>O322*H322</f>
        <v>0</v>
      </c>
      <c r="Q322" s="181">
        <v>0</v>
      </c>
      <c r="R322" s="181">
        <f>Q322*H322</f>
        <v>0</v>
      </c>
      <c r="S322" s="181">
        <v>0.024</v>
      </c>
      <c r="T322" s="182">
        <f>S322*H322</f>
        <v>0.048000000000000001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3" t="s">
        <v>201</v>
      </c>
      <c r="AT322" s="183" t="s">
        <v>156</v>
      </c>
      <c r="AU322" s="183" t="s">
        <v>86</v>
      </c>
      <c r="AY322" s="18" t="s">
        <v>153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8" t="s">
        <v>8</v>
      </c>
      <c r="BK322" s="184">
        <f>ROUND(I322*H322,0)</f>
        <v>0</v>
      </c>
      <c r="BL322" s="18" t="s">
        <v>201</v>
      </c>
      <c r="BM322" s="183" t="s">
        <v>625</v>
      </c>
    </row>
    <row r="323" s="2" customFormat="1" ht="16.5" customHeight="1">
      <c r="A323" s="37"/>
      <c r="B323" s="171"/>
      <c r="C323" s="172" t="s">
        <v>593</v>
      </c>
      <c r="D323" s="172" t="s">
        <v>156</v>
      </c>
      <c r="E323" s="173" t="s">
        <v>626</v>
      </c>
      <c r="F323" s="174" t="s">
        <v>627</v>
      </c>
      <c r="G323" s="175" t="s">
        <v>237</v>
      </c>
      <c r="H323" s="176">
        <v>4</v>
      </c>
      <c r="I323" s="177"/>
      <c r="J323" s="178">
        <f>ROUND(I323*H323,0)</f>
        <v>0</v>
      </c>
      <c r="K323" s="174" t="s">
        <v>1</v>
      </c>
      <c r="L323" s="38"/>
      <c r="M323" s="179" t="s">
        <v>1</v>
      </c>
      <c r="N323" s="180" t="s">
        <v>42</v>
      </c>
      <c r="O323" s="76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3" t="s">
        <v>201</v>
      </c>
      <c r="AT323" s="183" t="s">
        <v>156</v>
      </c>
      <c r="AU323" s="183" t="s">
        <v>86</v>
      </c>
      <c r="AY323" s="18" t="s">
        <v>153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8" t="s">
        <v>8</v>
      </c>
      <c r="BK323" s="184">
        <f>ROUND(I323*H323,0)</f>
        <v>0</v>
      </c>
      <c r="BL323" s="18" t="s">
        <v>201</v>
      </c>
      <c r="BM323" s="183" t="s">
        <v>628</v>
      </c>
    </row>
    <row r="324" s="13" customFormat="1">
      <c r="A324" s="13"/>
      <c r="B324" s="185"/>
      <c r="C324" s="13"/>
      <c r="D324" s="186" t="s">
        <v>163</v>
      </c>
      <c r="E324" s="187" t="s">
        <v>1</v>
      </c>
      <c r="F324" s="188" t="s">
        <v>1054</v>
      </c>
      <c r="G324" s="13"/>
      <c r="H324" s="189">
        <v>4</v>
      </c>
      <c r="I324" s="190"/>
      <c r="J324" s="13"/>
      <c r="K324" s="13"/>
      <c r="L324" s="185"/>
      <c r="M324" s="191"/>
      <c r="N324" s="192"/>
      <c r="O324" s="192"/>
      <c r="P324" s="192"/>
      <c r="Q324" s="192"/>
      <c r="R324" s="192"/>
      <c r="S324" s="192"/>
      <c r="T324" s="19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163</v>
      </c>
      <c r="AU324" s="187" t="s">
        <v>86</v>
      </c>
      <c r="AV324" s="13" t="s">
        <v>86</v>
      </c>
      <c r="AW324" s="13" t="s">
        <v>33</v>
      </c>
      <c r="AX324" s="13" t="s">
        <v>8</v>
      </c>
      <c r="AY324" s="187" t="s">
        <v>153</v>
      </c>
    </row>
    <row r="325" s="2" customFormat="1" ht="16.5" customHeight="1">
      <c r="A325" s="37"/>
      <c r="B325" s="171"/>
      <c r="C325" s="202" t="s">
        <v>597</v>
      </c>
      <c r="D325" s="202" t="s">
        <v>257</v>
      </c>
      <c r="E325" s="203" t="s">
        <v>632</v>
      </c>
      <c r="F325" s="204" t="s">
        <v>633</v>
      </c>
      <c r="G325" s="205" t="s">
        <v>237</v>
      </c>
      <c r="H325" s="206">
        <v>2</v>
      </c>
      <c r="I325" s="207"/>
      <c r="J325" s="208">
        <f>ROUND(I325*H325,0)</f>
        <v>0</v>
      </c>
      <c r="K325" s="204" t="s">
        <v>1</v>
      </c>
      <c r="L325" s="209"/>
      <c r="M325" s="210" t="s">
        <v>1</v>
      </c>
      <c r="N325" s="211" t="s">
        <v>42</v>
      </c>
      <c r="O325" s="76"/>
      <c r="P325" s="181">
        <f>O325*H325</f>
        <v>0</v>
      </c>
      <c r="Q325" s="181">
        <v>0.057000000000000002</v>
      </c>
      <c r="R325" s="181">
        <f>Q325*H325</f>
        <v>0.114</v>
      </c>
      <c r="S325" s="181">
        <v>0</v>
      </c>
      <c r="T325" s="182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3" t="s">
        <v>260</v>
      </c>
      <c r="AT325" s="183" t="s">
        <v>257</v>
      </c>
      <c r="AU325" s="183" t="s">
        <v>86</v>
      </c>
      <c r="AY325" s="18" t="s">
        <v>153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8" t="s">
        <v>8</v>
      </c>
      <c r="BK325" s="184">
        <f>ROUND(I325*H325,0)</f>
        <v>0</v>
      </c>
      <c r="BL325" s="18" t="s">
        <v>201</v>
      </c>
      <c r="BM325" s="183" t="s">
        <v>634</v>
      </c>
    </row>
    <row r="326" s="13" customFormat="1">
      <c r="A326" s="13"/>
      <c r="B326" s="185"/>
      <c r="C326" s="13"/>
      <c r="D326" s="186" t="s">
        <v>163</v>
      </c>
      <c r="E326" s="187" t="s">
        <v>1</v>
      </c>
      <c r="F326" s="188" t="s">
        <v>1055</v>
      </c>
      <c r="G326" s="13"/>
      <c r="H326" s="189">
        <v>2</v>
      </c>
      <c r="I326" s="190"/>
      <c r="J326" s="13"/>
      <c r="K326" s="13"/>
      <c r="L326" s="185"/>
      <c r="M326" s="191"/>
      <c r="N326" s="192"/>
      <c r="O326" s="192"/>
      <c r="P326" s="192"/>
      <c r="Q326" s="192"/>
      <c r="R326" s="192"/>
      <c r="S326" s="192"/>
      <c r="T326" s="19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7" t="s">
        <v>163</v>
      </c>
      <c r="AU326" s="187" t="s">
        <v>86</v>
      </c>
      <c r="AV326" s="13" t="s">
        <v>86</v>
      </c>
      <c r="AW326" s="13" t="s">
        <v>33</v>
      </c>
      <c r="AX326" s="13" t="s">
        <v>8</v>
      </c>
      <c r="AY326" s="187" t="s">
        <v>153</v>
      </c>
    </row>
    <row r="327" s="2" customFormat="1" ht="16.5" customHeight="1">
      <c r="A327" s="37"/>
      <c r="B327" s="171"/>
      <c r="C327" s="202" t="s">
        <v>601</v>
      </c>
      <c r="D327" s="202" t="s">
        <v>257</v>
      </c>
      <c r="E327" s="203" t="s">
        <v>637</v>
      </c>
      <c r="F327" s="204" t="s">
        <v>638</v>
      </c>
      <c r="G327" s="205" t="s">
        <v>237</v>
      </c>
      <c r="H327" s="206">
        <v>2</v>
      </c>
      <c r="I327" s="207"/>
      <c r="J327" s="208">
        <f>ROUND(I327*H327,0)</f>
        <v>0</v>
      </c>
      <c r="K327" s="204" t="s">
        <v>1</v>
      </c>
      <c r="L327" s="209"/>
      <c r="M327" s="210" t="s">
        <v>1</v>
      </c>
      <c r="N327" s="211" t="s">
        <v>42</v>
      </c>
      <c r="O327" s="76"/>
      <c r="P327" s="181">
        <f>O327*H327</f>
        <v>0</v>
      </c>
      <c r="Q327" s="181">
        <v>0.057000000000000002</v>
      </c>
      <c r="R327" s="181">
        <f>Q327*H327</f>
        <v>0.114</v>
      </c>
      <c r="S327" s="181">
        <v>0</v>
      </c>
      <c r="T327" s="18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3" t="s">
        <v>260</v>
      </c>
      <c r="AT327" s="183" t="s">
        <v>257</v>
      </c>
      <c r="AU327" s="183" t="s">
        <v>86</v>
      </c>
      <c r="AY327" s="18" t="s">
        <v>153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8" t="s">
        <v>8</v>
      </c>
      <c r="BK327" s="184">
        <f>ROUND(I327*H327,0)</f>
        <v>0</v>
      </c>
      <c r="BL327" s="18" t="s">
        <v>201</v>
      </c>
      <c r="BM327" s="183" t="s">
        <v>639</v>
      </c>
    </row>
    <row r="328" s="13" customFormat="1">
      <c r="A328" s="13"/>
      <c r="B328" s="185"/>
      <c r="C328" s="13"/>
      <c r="D328" s="186" t="s">
        <v>163</v>
      </c>
      <c r="E328" s="187" t="s">
        <v>1</v>
      </c>
      <c r="F328" s="188" t="s">
        <v>1056</v>
      </c>
      <c r="G328" s="13"/>
      <c r="H328" s="189">
        <v>2</v>
      </c>
      <c r="I328" s="190"/>
      <c r="J328" s="13"/>
      <c r="K328" s="13"/>
      <c r="L328" s="185"/>
      <c r="M328" s="191"/>
      <c r="N328" s="192"/>
      <c r="O328" s="192"/>
      <c r="P328" s="192"/>
      <c r="Q328" s="192"/>
      <c r="R328" s="192"/>
      <c r="S328" s="192"/>
      <c r="T328" s="19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7" t="s">
        <v>163</v>
      </c>
      <c r="AU328" s="187" t="s">
        <v>86</v>
      </c>
      <c r="AV328" s="13" t="s">
        <v>86</v>
      </c>
      <c r="AW328" s="13" t="s">
        <v>33</v>
      </c>
      <c r="AX328" s="13" t="s">
        <v>8</v>
      </c>
      <c r="AY328" s="187" t="s">
        <v>153</v>
      </c>
    </row>
    <row r="329" s="2" customFormat="1" ht="24.15" customHeight="1">
      <c r="A329" s="37"/>
      <c r="B329" s="171"/>
      <c r="C329" s="172" t="s">
        <v>365</v>
      </c>
      <c r="D329" s="172" t="s">
        <v>156</v>
      </c>
      <c r="E329" s="173" t="s">
        <v>643</v>
      </c>
      <c r="F329" s="174" t="s">
        <v>644</v>
      </c>
      <c r="G329" s="175" t="s">
        <v>206</v>
      </c>
      <c r="H329" s="176">
        <v>0.30199999999999999</v>
      </c>
      <c r="I329" s="177"/>
      <c r="J329" s="178">
        <f>ROUND(I329*H329,0)</f>
        <v>0</v>
      </c>
      <c r="K329" s="174" t="s">
        <v>160</v>
      </c>
      <c r="L329" s="38"/>
      <c r="M329" s="179" t="s">
        <v>1</v>
      </c>
      <c r="N329" s="180" t="s">
        <v>42</v>
      </c>
      <c r="O329" s="76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3" t="s">
        <v>201</v>
      </c>
      <c r="AT329" s="183" t="s">
        <v>156</v>
      </c>
      <c r="AU329" s="183" t="s">
        <v>86</v>
      </c>
      <c r="AY329" s="18" t="s">
        <v>153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8" t="s">
        <v>8</v>
      </c>
      <c r="BK329" s="184">
        <f>ROUND(I329*H329,0)</f>
        <v>0</v>
      </c>
      <c r="BL329" s="18" t="s">
        <v>201</v>
      </c>
      <c r="BM329" s="183" t="s">
        <v>645</v>
      </c>
    </row>
    <row r="330" s="2" customFormat="1" ht="24.15" customHeight="1">
      <c r="A330" s="37"/>
      <c r="B330" s="171"/>
      <c r="C330" s="172" t="s">
        <v>608</v>
      </c>
      <c r="D330" s="172" t="s">
        <v>156</v>
      </c>
      <c r="E330" s="173" t="s">
        <v>646</v>
      </c>
      <c r="F330" s="174" t="s">
        <v>647</v>
      </c>
      <c r="G330" s="175" t="s">
        <v>206</v>
      </c>
      <c r="H330" s="176">
        <v>0.30199999999999999</v>
      </c>
      <c r="I330" s="177"/>
      <c r="J330" s="178">
        <f>ROUND(I330*H330,0)</f>
        <v>0</v>
      </c>
      <c r="K330" s="174" t="s">
        <v>160</v>
      </c>
      <c r="L330" s="38"/>
      <c r="M330" s="179" t="s">
        <v>1</v>
      </c>
      <c r="N330" s="180" t="s">
        <v>42</v>
      </c>
      <c r="O330" s="76"/>
      <c r="P330" s="181">
        <f>O330*H330</f>
        <v>0</v>
      </c>
      <c r="Q330" s="181">
        <v>0</v>
      </c>
      <c r="R330" s="181">
        <f>Q330*H330</f>
        <v>0</v>
      </c>
      <c r="S330" s="181">
        <v>0</v>
      </c>
      <c r="T330" s="18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3" t="s">
        <v>201</v>
      </c>
      <c r="AT330" s="183" t="s">
        <v>156</v>
      </c>
      <c r="AU330" s="183" t="s">
        <v>86</v>
      </c>
      <c r="AY330" s="18" t="s">
        <v>153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8" t="s">
        <v>8</v>
      </c>
      <c r="BK330" s="184">
        <f>ROUND(I330*H330,0)</f>
        <v>0</v>
      </c>
      <c r="BL330" s="18" t="s">
        <v>201</v>
      </c>
      <c r="BM330" s="183" t="s">
        <v>648</v>
      </c>
    </row>
    <row r="331" s="12" customFormat="1" ht="22.8" customHeight="1">
      <c r="A331" s="12"/>
      <c r="B331" s="158"/>
      <c r="C331" s="12"/>
      <c r="D331" s="159" t="s">
        <v>76</v>
      </c>
      <c r="E331" s="169" t="s">
        <v>649</v>
      </c>
      <c r="F331" s="169" t="s">
        <v>650</v>
      </c>
      <c r="G331" s="12"/>
      <c r="H331" s="12"/>
      <c r="I331" s="161"/>
      <c r="J331" s="170">
        <f>BK331</f>
        <v>0</v>
      </c>
      <c r="K331" s="12"/>
      <c r="L331" s="158"/>
      <c r="M331" s="163"/>
      <c r="N331" s="164"/>
      <c r="O331" s="164"/>
      <c r="P331" s="165">
        <f>SUM(P332:P362)</f>
        <v>0</v>
      </c>
      <c r="Q331" s="164"/>
      <c r="R331" s="165">
        <f>SUM(R332:R362)</f>
        <v>0.44868733420000001</v>
      </c>
      <c r="S331" s="164"/>
      <c r="T331" s="166">
        <f>SUM(T332:T362)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59" t="s">
        <v>86</v>
      </c>
      <c r="AT331" s="167" t="s">
        <v>76</v>
      </c>
      <c r="AU331" s="167" t="s">
        <v>8</v>
      </c>
      <c r="AY331" s="159" t="s">
        <v>153</v>
      </c>
      <c r="BK331" s="168">
        <f>SUM(BK332:BK362)</f>
        <v>0</v>
      </c>
    </row>
    <row r="332" s="2" customFormat="1" ht="16.5" customHeight="1">
      <c r="A332" s="37"/>
      <c r="B332" s="171"/>
      <c r="C332" s="172" t="s">
        <v>368</v>
      </c>
      <c r="D332" s="172" t="s">
        <v>156</v>
      </c>
      <c r="E332" s="173" t="s">
        <v>652</v>
      </c>
      <c r="F332" s="174" t="s">
        <v>653</v>
      </c>
      <c r="G332" s="175" t="s">
        <v>159</v>
      </c>
      <c r="H332" s="176">
        <v>10.278000000000001</v>
      </c>
      <c r="I332" s="177"/>
      <c r="J332" s="178">
        <f>ROUND(I332*H332,0)</f>
        <v>0</v>
      </c>
      <c r="K332" s="174" t="s">
        <v>160</v>
      </c>
      <c r="L332" s="38"/>
      <c r="M332" s="179" t="s">
        <v>1</v>
      </c>
      <c r="N332" s="180" t="s">
        <v>42</v>
      </c>
      <c r="O332" s="76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3" t="s">
        <v>201</v>
      </c>
      <c r="AT332" s="183" t="s">
        <v>156</v>
      </c>
      <c r="AU332" s="183" t="s">
        <v>86</v>
      </c>
      <c r="AY332" s="18" t="s">
        <v>153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8" t="s">
        <v>8</v>
      </c>
      <c r="BK332" s="184">
        <f>ROUND(I332*H332,0)</f>
        <v>0</v>
      </c>
      <c r="BL332" s="18" t="s">
        <v>201</v>
      </c>
      <c r="BM332" s="183" t="s">
        <v>654</v>
      </c>
    </row>
    <row r="333" s="13" customFormat="1">
      <c r="A333" s="13"/>
      <c r="B333" s="185"/>
      <c r="C333" s="13"/>
      <c r="D333" s="186" t="s">
        <v>163</v>
      </c>
      <c r="E333" s="187" t="s">
        <v>1</v>
      </c>
      <c r="F333" s="188" t="s">
        <v>104</v>
      </c>
      <c r="G333" s="13"/>
      <c r="H333" s="189">
        <v>10.278000000000001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163</v>
      </c>
      <c r="AU333" s="187" t="s">
        <v>86</v>
      </c>
      <c r="AV333" s="13" t="s">
        <v>86</v>
      </c>
      <c r="AW333" s="13" t="s">
        <v>33</v>
      </c>
      <c r="AX333" s="13" t="s">
        <v>8</v>
      </c>
      <c r="AY333" s="187" t="s">
        <v>153</v>
      </c>
    </row>
    <row r="334" s="2" customFormat="1" ht="16.5" customHeight="1">
      <c r="A334" s="37"/>
      <c r="B334" s="171"/>
      <c r="C334" s="172" t="s">
        <v>615</v>
      </c>
      <c r="D334" s="172" t="s">
        <v>156</v>
      </c>
      <c r="E334" s="173" t="s">
        <v>655</v>
      </c>
      <c r="F334" s="174" t="s">
        <v>656</v>
      </c>
      <c r="G334" s="175" t="s">
        <v>159</v>
      </c>
      <c r="H334" s="176">
        <v>10.278000000000001</v>
      </c>
      <c r="I334" s="177"/>
      <c r="J334" s="178">
        <f>ROUND(I334*H334,0)</f>
        <v>0</v>
      </c>
      <c r="K334" s="174" t="s">
        <v>160</v>
      </c>
      <c r="L334" s="38"/>
      <c r="M334" s="179" t="s">
        <v>1</v>
      </c>
      <c r="N334" s="180" t="s">
        <v>42</v>
      </c>
      <c r="O334" s="76"/>
      <c r="P334" s="181">
        <f>O334*H334</f>
        <v>0</v>
      </c>
      <c r="Q334" s="181">
        <v>0.00029999999999999997</v>
      </c>
      <c r="R334" s="181">
        <f>Q334*H334</f>
        <v>0.0030834</v>
      </c>
      <c r="S334" s="181">
        <v>0</v>
      </c>
      <c r="T334" s="18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3" t="s">
        <v>201</v>
      </c>
      <c r="AT334" s="183" t="s">
        <v>156</v>
      </c>
      <c r="AU334" s="183" t="s">
        <v>86</v>
      </c>
      <c r="AY334" s="18" t="s">
        <v>153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8" t="s">
        <v>8</v>
      </c>
      <c r="BK334" s="184">
        <f>ROUND(I334*H334,0)</f>
        <v>0</v>
      </c>
      <c r="BL334" s="18" t="s">
        <v>201</v>
      </c>
      <c r="BM334" s="183" t="s">
        <v>657</v>
      </c>
    </row>
    <row r="335" s="13" customFormat="1">
      <c r="A335" s="13"/>
      <c r="B335" s="185"/>
      <c r="C335" s="13"/>
      <c r="D335" s="186" t="s">
        <v>163</v>
      </c>
      <c r="E335" s="187" t="s">
        <v>1</v>
      </c>
      <c r="F335" s="188" t="s">
        <v>104</v>
      </c>
      <c r="G335" s="13"/>
      <c r="H335" s="189">
        <v>10.278000000000001</v>
      </c>
      <c r="I335" s="190"/>
      <c r="J335" s="13"/>
      <c r="K335" s="13"/>
      <c r="L335" s="185"/>
      <c r="M335" s="191"/>
      <c r="N335" s="192"/>
      <c r="O335" s="192"/>
      <c r="P335" s="192"/>
      <c r="Q335" s="192"/>
      <c r="R335" s="192"/>
      <c r="S335" s="192"/>
      <c r="T335" s="19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163</v>
      </c>
      <c r="AU335" s="187" t="s">
        <v>86</v>
      </c>
      <c r="AV335" s="13" t="s">
        <v>86</v>
      </c>
      <c r="AW335" s="13" t="s">
        <v>33</v>
      </c>
      <c r="AX335" s="13" t="s">
        <v>8</v>
      </c>
      <c r="AY335" s="187" t="s">
        <v>153</v>
      </c>
    </row>
    <row r="336" s="2" customFormat="1" ht="24.15" customHeight="1">
      <c r="A336" s="37"/>
      <c r="B336" s="171"/>
      <c r="C336" s="172" t="s">
        <v>482</v>
      </c>
      <c r="D336" s="172" t="s">
        <v>156</v>
      </c>
      <c r="E336" s="173" t="s">
        <v>659</v>
      </c>
      <c r="F336" s="174" t="s">
        <v>660</v>
      </c>
      <c r="G336" s="175" t="s">
        <v>387</v>
      </c>
      <c r="H336" s="176">
        <v>18.460000000000001</v>
      </c>
      <c r="I336" s="177"/>
      <c r="J336" s="178">
        <f>ROUND(I336*H336,0)</f>
        <v>0</v>
      </c>
      <c r="K336" s="174" t="s">
        <v>160</v>
      </c>
      <c r="L336" s="38"/>
      <c r="M336" s="179" t="s">
        <v>1</v>
      </c>
      <c r="N336" s="180" t="s">
        <v>42</v>
      </c>
      <c r="O336" s="76"/>
      <c r="P336" s="181">
        <f>O336*H336</f>
        <v>0</v>
      </c>
      <c r="Q336" s="181">
        <v>0</v>
      </c>
      <c r="R336" s="181">
        <f>Q336*H336</f>
        <v>0</v>
      </c>
      <c r="S336" s="181">
        <v>0</v>
      </c>
      <c r="T336" s="182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3" t="s">
        <v>201</v>
      </c>
      <c r="AT336" s="183" t="s">
        <v>156</v>
      </c>
      <c r="AU336" s="183" t="s">
        <v>86</v>
      </c>
      <c r="AY336" s="18" t="s">
        <v>153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8</v>
      </c>
      <c r="BK336" s="184">
        <f>ROUND(I336*H336,0)</f>
        <v>0</v>
      </c>
      <c r="BL336" s="18" t="s">
        <v>201</v>
      </c>
      <c r="BM336" s="183" t="s">
        <v>661</v>
      </c>
    </row>
    <row r="337" s="13" customFormat="1">
      <c r="A337" s="13"/>
      <c r="B337" s="185"/>
      <c r="C337" s="13"/>
      <c r="D337" s="186" t="s">
        <v>163</v>
      </c>
      <c r="E337" s="187" t="s">
        <v>1</v>
      </c>
      <c r="F337" s="188" t="s">
        <v>1057</v>
      </c>
      <c r="G337" s="13"/>
      <c r="H337" s="189">
        <v>7.5999999999999996</v>
      </c>
      <c r="I337" s="190"/>
      <c r="J337" s="13"/>
      <c r="K337" s="13"/>
      <c r="L337" s="185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163</v>
      </c>
      <c r="AU337" s="187" t="s">
        <v>86</v>
      </c>
      <c r="AV337" s="13" t="s">
        <v>86</v>
      </c>
      <c r="AW337" s="13" t="s">
        <v>33</v>
      </c>
      <c r="AX337" s="13" t="s">
        <v>77</v>
      </c>
      <c r="AY337" s="187" t="s">
        <v>153</v>
      </c>
    </row>
    <row r="338" s="13" customFormat="1">
      <c r="A338" s="13"/>
      <c r="B338" s="185"/>
      <c r="C338" s="13"/>
      <c r="D338" s="186" t="s">
        <v>163</v>
      </c>
      <c r="E338" s="187" t="s">
        <v>1</v>
      </c>
      <c r="F338" s="188" t="s">
        <v>1058</v>
      </c>
      <c r="G338" s="13"/>
      <c r="H338" s="189">
        <v>10.859999999999999</v>
      </c>
      <c r="I338" s="190"/>
      <c r="J338" s="13"/>
      <c r="K338" s="13"/>
      <c r="L338" s="185"/>
      <c r="M338" s="191"/>
      <c r="N338" s="192"/>
      <c r="O338" s="192"/>
      <c r="P338" s="192"/>
      <c r="Q338" s="192"/>
      <c r="R338" s="192"/>
      <c r="S338" s="192"/>
      <c r="T338" s="19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163</v>
      </c>
      <c r="AU338" s="187" t="s">
        <v>86</v>
      </c>
      <c r="AV338" s="13" t="s">
        <v>86</v>
      </c>
      <c r="AW338" s="13" t="s">
        <v>33</v>
      </c>
      <c r="AX338" s="13" t="s">
        <v>77</v>
      </c>
      <c r="AY338" s="187" t="s">
        <v>153</v>
      </c>
    </row>
    <row r="339" s="14" customFormat="1">
      <c r="A339" s="14"/>
      <c r="B339" s="194"/>
      <c r="C339" s="14"/>
      <c r="D339" s="186" t="s">
        <v>163</v>
      </c>
      <c r="E339" s="195" t="s">
        <v>107</v>
      </c>
      <c r="F339" s="196" t="s">
        <v>189</v>
      </c>
      <c r="G339" s="14"/>
      <c r="H339" s="197">
        <v>18.460000000000001</v>
      </c>
      <c r="I339" s="198"/>
      <c r="J339" s="14"/>
      <c r="K339" s="14"/>
      <c r="L339" s="194"/>
      <c r="M339" s="199"/>
      <c r="N339" s="200"/>
      <c r="O339" s="200"/>
      <c r="P339" s="200"/>
      <c r="Q339" s="200"/>
      <c r="R339" s="200"/>
      <c r="S339" s="200"/>
      <c r="T339" s="20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5" t="s">
        <v>163</v>
      </c>
      <c r="AU339" s="195" t="s">
        <v>86</v>
      </c>
      <c r="AV339" s="14" t="s">
        <v>154</v>
      </c>
      <c r="AW339" s="14" t="s">
        <v>33</v>
      </c>
      <c r="AX339" s="14" t="s">
        <v>8</v>
      </c>
      <c r="AY339" s="195" t="s">
        <v>153</v>
      </c>
    </row>
    <row r="340" s="2" customFormat="1" ht="24.15" customHeight="1">
      <c r="A340" s="37"/>
      <c r="B340" s="171"/>
      <c r="C340" s="202" t="s">
        <v>622</v>
      </c>
      <c r="D340" s="202" t="s">
        <v>257</v>
      </c>
      <c r="E340" s="203" t="s">
        <v>667</v>
      </c>
      <c r="F340" s="204" t="s">
        <v>668</v>
      </c>
      <c r="G340" s="205" t="s">
        <v>387</v>
      </c>
      <c r="H340" s="206">
        <v>20.306000000000001</v>
      </c>
      <c r="I340" s="207"/>
      <c r="J340" s="208">
        <f>ROUND(I340*H340,0)</f>
        <v>0</v>
      </c>
      <c r="K340" s="204" t="s">
        <v>160</v>
      </c>
      <c r="L340" s="209"/>
      <c r="M340" s="210" t="s">
        <v>1</v>
      </c>
      <c r="N340" s="211" t="s">
        <v>42</v>
      </c>
      <c r="O340" s="76"/>
      <c r="P340" s="181">
        <f>O340*H340</f>
        <v>0</v>
      </c>
      <c r="Q340" s="181">
        <v>0.00014999999999999999</v>
      </c>
      <c r="R340" s="181">
        <f>Q340*H340</f>
        <v>0.0030458999999999998</v>
      </c>
      <c r="S340" s="181">
        <v>0</v>
      </c>
      <c r="T340" s="182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3" t="s">
        <v>260</v>
      </c>
      <c r="AT340" s="183" t="s">
        <v>257</v>
      </c>
      <c r="AU340" s="183" t="s">
        <v>86</v>
      </c>
      <c r="AY340" s="18" t="s">
        <v>153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8" t="s">
        <v>8</v>
      </c>
      <c r="BK340" s="184">
        <f>ROUND(I340*H340,0)</f>
        <v>0</v>
      </c>
      <c r="BL340" s="18" t="s">
        <v>201</v>
      </c>
      <c r="BM340" s="183" t="s">
        <v>669</v>
      </c>
    </row>
    <row r="341" s="13" customFormat="1">
      <c r="A341" s="13"/>
      <c r="B341" s="185"/>
      <c r="C341" s="13"/>
      <c r="D341" s="186" t="s">
        <v>163</v>
      </c>
      <c r="E341" s="187" t="s">
        <v>1</v>
      </c>
      <c r="F341" s="188" t="s">
        <v>670</v>
      </c>
      <c r="G341" s="13"/>
      <c r="H341" s="189">
        <v>20.306000000000001</v>
      </c>
      <c r="I341" s="190"/>
      <c r="J341" s="13"/>
      <c r="K341" s="13"/>
      <c r="L341" s="185"/>
      <c r="M341" s="191"/>
      <c r="N341" s="192"/>
      <c r="O341" s="192"/>
      <c r="P341" s="192"/>
      <c r="Q341" s="192"/>
      <c r="R341" s="192"/>
      <c r="S341" s="192"/>
      <c r="T341" s="19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163</v>
      </c>
      <c r="AU341" s="187" t="s">
        <v>86</v>
      </c>
      <c r="AV341" s="13" t="s">
        <v>86</v>
      </c>
      <c r="AW341" s="13" t="s">
        <v>33</v>
      </c>
      <c r="AX341" s="13" t="s">
        <v>8</v>
      </c>
      <c r="AY341" s="187" t="s">
        <v>153</v>
      </c>
    </row>
    <row r="342" s="2" customFormat="1" ht="16.5" customHeight="1">
      <c r="A342" s="37"/>
      <c r="B342" s="171"/>
      <c r="C342" s="172" t="s">
        <v>486</v>
      </c>
      <c r="D342" s="172" t="s">
        <v>156</v>
      </c>
      <c r="E342" s="173" t="s">
        <v>672</v>
      </c>
      <c r="F342" s="174" t="s">
        <v>673</v>
      </c>
      <c r="G342" s="175" t="s">
        <v>387</v>
      </c>
      <c r="H342" s="176">
        <v>0.80000000000000004</v>
      </c>
      <c r="I342" s="177"/>
      <c r="J342" s="178">
        <f>ROUND(I342*H342,0)</f>
        <v>0</v>
      </c>
      <c r="K342" s="174" t="s">
        <v>160</v>
      </c>
      <c r="L342" s="38"/>
      <c r="M342" s="179" t="s">
        <v>1</v>
      </c>
      <c r="N342" s="180" t="s">
        <v>42</v>
      </c>
      <c r="O342" s="76"/>
      <c r="P342" s="181">
        <f>O342*H342</f>
        <v>0</v>
      </c>
      <c r="Q342" s="181">
        <v>0.00020000000000000001</v>
      </c>
      <c r="R342" s="181">
        <f>Q342*H342</f>
        <v>0.00016000000000000001</v>
      </c>
      <c r="S342" s="181">
        <v>0</v>
      </c>
      <c r="T342" s="182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3" t="s">
        <v>201</v>
      </c>
      <c r="AT342" s="183" t="s">
        <v>156</v>
      </c>
      <c r="AU342" s="183" t="s">
        <v>86</v>
      </c>
      <c r="AY342" s="18" t="s">
        <v>153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8" t="s">
        <v>8</v>
      </c>
      <c r="BK342" s="184">
        <f>ROUND(I342*H342,0)</f>
        <v>0</v>
      </c>
      <c r="BL342" s="18" t="s">
        <v>201</v>
      </c>
      <c r="BM342" s="183" t="s">
        <v>674</v>
      </c>
    </row>
    <row r="343" s="13" customFormat="1">
      <c r="A343" s="13"/>
      <c r="B343" s="185"/>
      <c r="C343" s="13"/>
      <c r="D343" s="186" t="s">
        <v>163</v>
      </c>
      <c r="E343" s="187" t="s">
        <v>1</v>
      </c>
      <c r="F343" s="188" t="s">
        <v>1016</v>
      </c>
      <c r="G343" s="13"/>
      <c r="H343" s="189">
        <v>0.80000000000000004</v>
      </c>
      <c r="I343" s="190"/>
      <c r="J343" s="13"/>
      <c r="K343" s="13"/>
      <c r="L343" s="185"/>
      <c r="M343" s="191"/>
      <c r="N343" s="192"/>
      <c r="O343" s="192"/>
      <c r="P343" s="192"/>
      <c r="Q343" s="192"/>
      <c r="R343" s="192"/>
      <c r="S343" s="192"/>
      <c r="T343" s="19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7" t="s">
        <v>163</v>
      </c>
      <c r="AU343" s="187" t="s">
        <v>86</v>
      </c>
      <c r="AV343" s="13" t="s">
        <v>86</v>
      </c>
      <c r="AW343" s="13" t="s">
        <v>33</v>
      </c>
      <c r="AX343" s="13" t="s">
        <v>8</v>
      </c>
      <c r="AY343" s="187" t="s">
        <v>153</v>
      </c>
    </row>
    <row r="344" s="2" customFormat="1" ht="16.5" customHeight="1">
      <c r="A344" s="37"/>
      <c r="B344" s="171"/>
      <c r="C344" s="202" t="s">
        <v>631</v>
      </c>
      <c r="D344" s="202" t="s">
        <v>257</v>
      </c>
      <c r="E344" s="203" t="s">
        <v>677</v>
      </c>
      <c r="F344" s="204" t="s">
        <v>678</v>
      </c>
      <c r="G344" s="205" t="s">
        <v>387</v>
      </c>
      <c r="H344" s="206">
        <v>1</v>
      </c>
      <c r="I344" s="207"/>
      <c r="J344" s="208">
        <f>ROUND(I344*H344,0)</f>
        <v>0</v>
      </c>
      <c r="K344" s="204" t="s">
        <v>1</v>
      </c>
      <c r="L344" s="209"/>
      <c r="M344" s="210" t="s">
        <v>1</v>
      </c>
      <c r="N344" s="211" t="s">
        <v>42</v>
      </c>
      <c r="O344" s="76"/>
      <c r="P344" s="181">
        <f>O344*H344</f>
        <v>0</v>
      </c>
      <c r="Q344" s="181">
        <v>0.00025999999999999998</v>
      </c>
      <c r="R344" s="181">
        <f>Q344*H344</f>
        <v>0.00025999999999999998</v>
      </c>
      <c r="S344" s="181">
        <v>0</v>
      </c>
      <c r="T344" s="18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3" t="s">
        <v>260</v>
      </c>
      <c r="AT344" s="183" t="s">
        <v>257</v>
      </c>
      <c r="AU344" s="183" t="s">
        <v>86</v>
      </c>
      <c r="AY344" s="18" t="s">
        <v>153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8" t="s">
        <v>8</v>
      </c>
      <c r="BK344" s="184">
        <f>ROUND(I344*H344,0)</f>
        <v>0</v>
      </c>
      <c r="BL344" s="18" t="s">
        <v>201</v>
      </c>
      <c r="BM344" s="183" t="s">
        <v>679</v>
      </c>
    </row>
    <row r="345" s="13" customFormat="1">
      <c r="A345" s="13"/>
      <c r="B345" s="185"/>
      <c r="C345" s="13"/>
      <c r="D345" s="186" t="s">
        <v>163</v>
      </c>
      <c r="E345" s="187" t="s">
        <v>1</v>
      </c>
      <c r="F345" s="188" t="s">
        <v>1017</v>
      </c>
      <c r="G345" s="13"/>
      <c r="H345" s="189">
        <v>1</v>
      </c>
      <c r="I345" s="190"/>
      <c r="J345" s="13"/>
      <c r="K345" s="13"/>
      <c r="L345" s="185"/>
      <c r="M345" s="191"/>
      <c r="N345" s="192"/>
      <c r="O345" s="192"/>
      <c r="P345" s="192"/>
      <c r="Q345" s="192"/>
      <c r="R345" s="192"/>
      <c r="S345" s="192"/>
      <c r="T345" s="19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163</v>
      </c>
      <c r="AU345" s="187" t="s">
        <v>86</v>
      </c>
      <c r="AV345" s="13" t="s">
        <v>86</v>
      </c>
      <c r="AW345" s="13" t="s">
        <v>33</v>
      </c>
      <c r="AX345" s="13" t="s">
        <v>8</v>
      </c>
      <c r="AY345" s="187" t="s">
        <v>153</v>
      </c>
    </row>
    <row r="346" s="2" customFormat="1" ht="33" customHeight="1">
      <c r="A346" s="37"/>
      <c r="B346" s="171"/>
      <c r="C346" s="172" t="s">
        <v>490</v>
      </c>
      <c r="D346" s="172" t="s">
        <v>156</v>
      </c>
      <c r="E346" s="173" t="s">
        <v>682</v>
      </c>
      <c r="F346" s="174" t="s">
        <v>683</v>
      </c>
      <c r="G346" s="175" t="s">
        <v>159</v>
      </c>
      <c r="H346" s="176">
        <v>10.278000000000001</v>
      </c>
      <c r="I346" s="177"/>
      <c r="J346" s="178">
        <f>ROUND(I346*H346,0)</f>
        <v>0</v>
      </c>
      <c r="K346" s="174" t="s">
        <v>160</v>
      </c>
      <c r="L346" s="38"/>
      <c r="M346" s="179" t="s">
        <v>1</v>
      </c>
      <c r="N346" s="180" t="s">
        <v>42</v>
      </c>
      <c r="O346" s="76"/>
      <c r="P346" s="181">
        <f>O346*H346</f>
        <v>0</v>
      </c>
      <c r="Q346" s="181">
        <v>0.0089999999999999993</v>
      </c>
      <c r="R346" s="181">
        <f>Q346*H346</f>
        <v>0.092502000000000001</v>
      </c>
      <c r="S346" s="181">
        <v>0</v>
      </c>
      <c r="T346" s="18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3" t="s">
        <v>201</v>
      </c>
      <c r="AT346" s="183" t="s">
        <v>156</v>
      </c>
      <c r="AU346" s="183" t="s">
        <v>86</v>
      </c>
      <c r="AY346" s="18" t="s">
        <v>153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8" t="s">
        <v>8</v>
      </c>
      <c r="BK346" s="184">
        <f>ROUND(I346*H346,0)</f>
        <v>0</v>
      </c>
      <c r="BL346" s="18" t="s">
        <v>201</v>
      </c>
      <c r="BM346" s="183" t="s">
        <v>684</v>
      </c>
    </row>
    <row r="347" s="13" customFormat="1">
      <c r="A347" s="13"/>
      <c r="B347" s="185"/>
      <c r="C347" s="13"/>
      <c r="D347" s="186" t="s">
        <v>163</v>
      </c>
      <c r="E347" s="187" t="s">
        <v>1</v>
      </c>
      <c r="F347" s="188" t="s">
        <v>1059</v>
      </c>
      <c r="G347" s="13"/>
      <c r="H347" s="189">
        <v>3.6099999999999999</v>
      </c>
      <c r="I347" s="190"/>
      <c r="J347" s="13"/>
      <c r="K347" s="13"/>
      <c r="L347" s="185"/>
      <c r="M347" s="191"/>
      <c r="N347" s="192"/>
      <c r="O347" s="192"/>
      <c r="P347" s="192"/>
      <c r="Q347" s="192"/>
      <c r="R347" s="192"/>
      <c r="S347" s="192"/>
      <c r="T347" s="19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163</v>
      </c>
      <c r="AU347" s="187" t="s">
        <v>86</v>
      </c>
      <c r="AV347" s="13" t="s">
        <v>86</v>
      </c>
      <c r="AW347" s="13" t="s">
        <v>33</v>
      </c>
      <c r="AX347" s="13" t="s">
        <v>77</v>
      </c>
      <c r="AY347" s="187" t="s">
        <v>153</v>
      </c>
    </row>
    <row r="348" s="13" customFormat="1">
      <c r="A348" s="13"/>
      <c r="B348" s="185"/>
      <c r="C348" s="13"/>
      <c r="D348" s="186" t="s">
        <v>163</v>
      </c>
      <c r="E348" s="187" t="s">
        <v>1</v>
      </c>
      <c r="F348" s="188" t="s">
        <v>1060</v>
      </c>
      <c r="G348" s="13"/>
      <c r="H348" s="189">
        <v>6.6680000000000001</v>
      </c>
      <c r="I348" s="190"/>
      <c r="J348" s="13"/>
      <c r="K348" s="13"/>
      <c r="L348" s="185"/>
      <c r="M348" s="191"/>
      <c r="N348" s="192"/>
      <c r="O348" s="192"/>
      <c r="P348" s="192"/>
      <c r="Q348" s="192"/>
      <c r="R348" s="192"/>
      <c r="S348" s="192"/>
      <c r="T348" s="19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163</v>
      </c>
      <c r="AU348" s="187" t="s">
        <v>86</v>
      </c>
      <c r="AV348" s="13" t="s">
        <v>86</v>
      </c>
      <c r="AW348" s="13" t="s">
        <v>33</v>
      </c>
      <c r="AX348" s="13" t="s">
        <v>77</v>
      </c>
      <c r="AY348" s="187" t="s">
        <v>153</v>
      </c>
    </row>
    <row r="349" s="14" customFormat="1">
      <c r="A349" s="14"/>
      <c r="B349" s="194"/>
      <c r="C349" s="14"/>
      <c r="D349" s="186" t="s">
        <v>163</v>
      </c>
      <c r="E349" s="195" t="s">
        <v>104</v>
      </c>
      <c r="F349" s="196" t="s">
        <v>189</v>
      </c>
      <c r="G349" s="14"/>
      <c r="H349" s="197">
        <v>10.278000000000001</v>
      </c>
      <c r="I349" s="198"/>
      <c r="J349" s="14"/>
      <c r="K349" s="14"/>
      <c r="L349" s="194"/>
      <c r="M349" s="199"/>
      <c r="N349" s="200"/>
      <c r="O349" s="200"/>
      <c r="P349" s="200"/>
      <c r="Q349" s="200"/>
      <c r="R349" s="200"/>
      <c r="S349" s="200"/>
      <c r="T349" s="20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5" t="s">
        <v>163</v>
      </c>
      <c r="AU349" s="195" t="s">
        <v>86</v>
      </c>
      <c r="AV349" s="14" t="s">
        <v>154</v>
      </c>
      <c r="AW349" s="14" t="s">
        <v>33</v>
      </c>
      <c r="AX349" s="14" t="s">
        <v>8</v>
      </c>
      <c r="AY349" s="195" t="s">
        <v>153</v>
      </c>
    </row>
    <row r="350" s="2" customFormat="1" ht="24.15" customHeight="1">
      <c r="A350" s="37"/>
      <c r="B350" s="171"/>
      <c r="C350" s="202" t="s">
        <v>642</v>
      </c>
      <c r="D350" s="202" t="s">
        <v>257</v>
      </c>
      <c r="E350" s="203" t="s">
        <v>691</v>
      </c>
      <c r="F350" s="204" t="s">
        <v>692</v>
      </c>
      <c r="G350" s="205" t="s">
        <v>159</v>
      </c>
      <c r="H350" s="206">
        <v>11.82</v>
      </c>
      <c r="I350" s="207"/>
      <c r="J350" s="208">
        <f>ROUND(I350*H350,0)</f>
        <v>0</v>
      </c>
      <c r="K350" s="204" t="s">
        <v>160</v>
      </c>
      <c r="L350" s="209"/>
      <c r="M350" s="210" t="s">
        <v>1</v>
      </c>
      <c r="N350" s="211" t="s">
        <v>42</v>
      </c>
      <c r="O350" s="76"/>
      <c r="P350" s="181">
        <f>O350*H350</f>
        <v>0</v>
      </c>
      <c r="Q350" s="181">
        <v>0.023</v>
      </c>
      <c r="R350" s="181">
        <f>Q350*H350</f>
        <v>0.27185999999999999</v>
      </c>
      <c r="S350" s="181">
        <v>0</v>
      </c>
      <c r="T350" s="18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3" t="s">
        <v>260</v>
      </c>
      <c r="AT350" s="183" t="s">
        <v>257</v>
      </c>
      <c r="AU350" s="183" t="s">
        <v>86</v>
      </c>
      <c r="AY350" s="18" t="s">
        <v>153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8" t="s">
        <v>8</v>
      </c>
      <c r="BK350" s="184">
        <f>ROUND(I350*H350,0)</f>
        <v>0</v>
      </c>
      <c r="BL350" s="18" t="s">
        <v>201</v>
      </c>
      <c r="BM350" s="183" t="s">
        <v>693</v>
      </c>
    </row>
    <row r="351" s="13" customFormat="1">
      <c r="A351" s="13"/>
      <c r="B351" s="185"/>
      <c r="C351" s="13"/>
      <c r="D351" s="186" t="s">
        <v>163</v>
      </c>
      <c r="E351" s="187" t="s">
        <v>1</v>
      </c>
      <c r="F351" s="188" t="s">
        <v>694</v>
      </c>
      <c r="G351" s="13"/>
      <c r="H351" s="189">
        <v>11.82</v>
      </c>
      <c r="I351" s="190"/>
      <c r="J351" s="13"/>
      <c r="K351" s="13"/>
      <c r="L351" s="185"/>
      <c r="M351" s="191"/>
      <c r="N351" s="192"/>
      <c r="O351" s="192"/>
      <c r="P351" s="192"/>
      <c r="Q351" s="192"/>
      <c r="R351" s="192"/>
      <c r="S351" s="192"/>
      <c r="T351" s="19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7" t="s">
        <v>163</v>
      </c>
      <c r="AU351" s="187" t="s">
        <v>86</v>
      </c>
      <c r="AV351" s="13" t="s">
        <v>86</v>
      </c>
      <c r="AW351" s="13" t="s">
        <v>33</v>
      </c>
      <c r="AX351" s="13" t="s">
        <v>77</v>
      </c>
      <c r="AY351" s="187" t="s">
        <v>153</v>
      </c>
    </row>
    <row r="352" s="14" customFormat="1">
      <c r="A352" s="14"/>
      <c r="B352" s="194"/>
      <c r="C352" s="14"/>
      <c r="D352" s="186" t="s">
        <v>163</v>
      </c>
      <c r="E352" s="195" t="s">
        <v>1</v>
      </c>
      <c r="F352" s="196" t="s">
        <v>189</v>
      </c>
      <c r="G352" s="14"/>
      <c r="H352" s="197">
        <v>11.82</v>
      </c>
      <c r="I352" s="198"/>
      <c r="J352" s="14"/>
      <c r="K352" s="14"/>
      <c r="L352" s="194"/>
      <c r="M352" s="199"/>
      <c r="N352" s="200"/>
      <c r="O352" s="200"/>
      <c r="P352" s="200"/>
      <c r="Q352" s="200"/>
      <c r="R352" s="200"/>
      <c r="S352" s="200"/>
      <c r="T352" s="20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5" t="s">
        <v>163</v>
      </c>
      <c r="AU352" s="195" t="s">
        <v>86</v>
      </c>
      <c r="AV352" s="14" t="s">
        <v>154</v>
      </c>
      <c r="AW352" s="14" t="s">
        <v>33</v>
      </c>
      <c r="AX352" s="14" t="s">
        <v>8</v>
      </c>
      <c r="AY352" s="195" t="s">
        <v>153</v>
      </c>
    </row>
    <row r="353" s="2" customFormat="1" ht="24.15" customHeight="1">
      <c r="A353" s="37"/>
      <c r="B353" s="171"/>
      <c r="C353" s="172" t="s">
        <v>494</v>
      </c>
      <c r="D353" s="172" t="s">
        <v>156</v>
      </c>
      <c r="E353" s="173" t="s">
        <v>696</v>
      </c>
      <c r="F353" s="174" t="s">
        <v>697</v>
      </c>
      <c r="G353" s="175" t="s">
        <v>159</v>
      </c>
      <c r="H353" s="176">
        <v>10.278000000000001</v>
      </c>
      <c r="I353" s="177"/>
      <c r="J353" s="178">
        <f>ROUND(I353*H353,0)</f>
        <v>0</v>
      </c>
      <c r="K353" s="174" t="s">
        <v>160</v>
      </c>
      <c r="L353" s="38"/>
      <c r="M353" s="179" t="s">
        <v>1</v>
      </c>
      <c r="N353" s="180" t="s">
        <v>42</v>
      </c>
      <c r="O353" s="76"/>
      <c r="P353" s="181">
        <f>O353*H353</f>
        <v>0</v>
      </c>
      <c r="Q353" s="181">
        <v>0.0015</v>
      </c>
      <c r="R353" s="181">
        <f>Q353*H353</f>
        <v>0.015417000000000002</v>
      </c>
      <c r="S353" s="181">
        <v>0</v>
      </c>
      <c r="T353" s="18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3" t="s">
        <v>201</v>
      </c>
      <c r="AT353" s="183" t="s">
        <v>156</v>
      </c>
      <c r="AU353" s="183" t="s">
        <v>86</v>
      </c>
      <c r="AY353" s="18" t="s">
        <v>153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8" t="s">
        <v>8</v>
      </c>
      <c r="BK353" s="184">
        <f>ROUND(I353*H353,0)</f>
        <v>0</v>
      </c>
      <c r="BL353" s="18" t="s">
        <v>201</v>
      </c>
      <c r="BM353" s="183" t="s">
        <v>946</v>
      </c>
    </row>
    <row r="354" s="13" customFormat="1">
      <c r="A354" s="13"/>
      <c r="B354" s="185"/>
      <c r="C354" s="13"/>
      <c r="D354" s="186" t="s">
        <v>163</v>
      </c>
      <c r="E354" s="187" t="s">
        <v>1</v>
      </c>
      <c r="F354" s="188" t="s">
        <v>104</v>
      </c>
      <c r="G354" s="13"/>
      <c r="H354" s="189">
        <v>10.278000000000001</v>
      </c>
      <c r="I354" s="190"/>
      <c r="J354" s="13"/>
      <c r="K354" s="13"/>
      <c r="L354" s="185"/>
      <c r="M354" s="191"/>
      <c r="N354" s="192"/>
      <c r="O354" s="192"/>
      <c r="P354" s="192"/>
      <c r="Q354" s="192"/>
      <c r="R354" s="192"/>
      <c r="S354" s="192"/>
      <c r="T354" s="19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7" t="s">
        <v>163</v>
      </c>
      <c r="AU354" s="187" t="s">
        <v>86</v>
      </c>
      <c r="AV354" s="13" t="s">
        <v>86</v>
      </c>
      <c r="AW354" s="13" t="s">
        <v>33</v>
      </c>
      <c r="AX354" s="13" t="s">
        <v>8</v>
      </c>
      <c r="AY354" s="187" t="s">
        <v>153</v>
      </c>
    </row>
    <row r="355" s="2" customFormat="1" ht="24.15" customHeight="1">
      <c r="A355" s="37"/>
      <c r="B355" s="171"/>
      <c r="C355" s="172" t="s">
        <v>651</v>
      </c>
      <c r="D355" s="172" t="s">
        <v>156</v>
      </c>
      <c r="E355" s="173" t="s">
        <v>700</v>
      </c>
      <c r="F355" s="174" t="s">
        <v>701</v>
      </c>
      <c r="G355" s="175" t="s">
        <v>159</v>
      </c>
      <c r="H355" s="176">
        <v>10.278000000000001</v>
      </c>
      <c r="I355" s="177"/>
      <c r="J355" s="178">
        <f>ROUND(I355*H355,0)</f>
        <v>0</v>
      </c>
      <c r="K355" s="174" t="s">
        <v>160</v>
      </c>
      <c r="L355" s="38"/>
      <c r="M355" s="179" t="s">
        <v>1</v>
      </c>
      <c r="N355" s="180" t="s">
        <v>42</v>
      </c>
      <c r="O355" s="76"/>
      <c r="P355" s="181">
        <f>O355*H355</f>
        <v>0</v>
      </c>
      <c r="Q355" s="181">
        <v>0.0050974000000000002</v>
      </c>
      <c r="R355" s="181">
        <f>Q355*H355</f>
        <v>0.052391077200000004</v>
      </c>
      <c r="S355" s="181">
        <v>0</v>
      </c>
      <c r="T355" s="182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3" t="s">
        <v>201</v>
      </c>
      <c r="AT355" s="183" t="s">
        <v>156</v>
      </c>
      <c r="AU355" s="183" t="s">
        <v>86</v>
      </c>
      <c r="AY355" s="18" t="s">
        <v>153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8" t="s">
        <v>8</v>
      </c>
      <c r="BK355" s="184">
        <f>ROUND(I355*H355,0)</f>
        <v>0</v>
      </c>
      <c r="BL355" s="18" t="s">
        <v>201</v>
      </c>
      <c r="BM355" s="183" t="s">
        <v>702</v>
      </c>
    </row>
    <row r="356" s="13" customFormat="1">
      <c r="A356" s="13"/>
      <c r="B356" s="185"/>
      <c r="C356" s="13"/>
      <c r="D356" s="186" t="s">
        <v>163</v>
      </c>
      <c r="E356" s="187" t="s">
        <v>1</v>
      </c>
      <c r="F356" s="188" t="s">
        <v>104</v>
      </c>
      <c r="G356" s="13"/>
      <c r="H356" s="189">
        <v>10.278000000000001</v>
      </c>
      <c r="I356" s="190"/>
      <c r="J356" s="13"/>
      <c r="K356" s="13"/>
      <c r="L356" s="185"/>
      <c r="M356" s="191"/>
      <c r="N356" s="192"/>
      <c r="O356" s="192"/>
      <c r="P356" s="192"/>
      <c r="Q356" s="192"/>
      <c r="R356" s="192"/>
      <c r="S356" s="192"/>
      <c r="T356" s="19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163</v>
      </c>
      <c r="AU356" s="187" t="s">
        <v>86</v>
      </c>
      <c r="AV356" s="13" t="s">
        <v>86</v>
      </c>
      <c r="AW356" s="13" t="s">
        <v>33</v>
      </c>
      <c r="AX356" s="13" t="s">
        <v>8</v>
      </c>
      <c r="AY356" s="187" t="s">
        <v>153</v>
      </c>
    </row>
    <row r="357" s="2" customFormat="1" ht="21.75" customHeight="1">
      <c r="A357" s="37"/>
      <c r="B357" s="171"/>
      <c r="C357" s="172" t="s">
        <v>498</v>
      </c>
      <c r="D357" s="172" t="s">
        <v>156</v>
      </c>
      <c r="E357" s="173" t="s">
        <v>704</v>
      </c>
      <c r="F357" s="174" t="s">
        <v>705</v>
      </c>
      <c r="G357" s="175" t="s">
        <v>387</v>
      </c>
      <c r="H357" s="176">
        <v>10.278000000000001</v>
      </c>
      <c r="I357" s="177"/>
      <c r="J357" s="178">
        <f>ROUND(I357*H357,0)</f>
        <v>0</v>
      </c>
      <c r="K357" s="174" t="s">
        <v>160</v>
      </c>
      <c r="L357" s="38"/>
      <c r="M357" s="179" t="s">
        <v>1</v>
      </c>
      <c r="N357" s="180" t="s">
        <v>42</v>
      </c>
      <c r="O357" s="76"/>
      <c r="P357" s="181">
        <f>O357*H357</f>
        <v>0</v>
      </c>
      <c r="Q357" s="181">
        <v>0.00039149999999999998</v>
      </c>
      <c r="R357" s="181">
        <f>Q357*H357</f>
        <v>0.0040238369999999997</v>
      </c>
      <c r="S357" s="181">
        <v>0</v>
      </c>
      <c r="T357" s="182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3" t="s">
        <v>201</v>
      </c>
      <c r="AT357" s="183" t="s">
        <v>156</v>
      </c>
      <c r="AU357" s="183" t="s">
        <v>86</v>
      </c>
      <c r="AY357" s="18" t="s">
        <v>153</v>
      </c>
      <c r="BE357" s="184">
        <f>IF(N357="základní",J357,0)</f>
        <v>0</v>
      </c>
      <c r="BF357" s="184">
        <f>IF(N357="snížená",J357,0)</f>
        <v>0</v>
      </c>
      <c r="BG357" s="184">
        <f>IF(N357="zákl. přenesená",J357,0)</f>
        <v>0</v>
      </c>
      <c r="BH357" s="184">
        <f>IF(N357="sníž. přenesená",J357,0)</f>
        <v>0</v>
      </c>
      <c r="BI357" s="184">
        <f>IF(N357="nulová",J357,0)</f>
        <v>0</v>
      </c>
      <c r="BJ357" s="18" t="s">
        <v>8</v>
      </c>
      <c r="BK357" s="184">
        <f>ROUND(I357*H357,0)</f>
        <v>0</v>
      </c>
      <c r="BL357" s="18" t="s">
        <v>201</v>
      </c>
      <c r="BM357" s="183" t="s">
        <v>706</v>
      </c>
    </row>
    <row r="358" s="13" customFormat="1">
      <c r="A358" s="13"/>
      <c r="B358" s="185"/>
      <c r="C358" s="13"/>
      <c r="D358" s="186" t="s">
        <v>163</v>
      </c>
      <c r="E358" s="187" t="s">
        <v>1</v>
      </c>
      <c r="F358" s="188" t="s">
        <v>104</v>
      </c>
      <c r="G358" s="13"/>
      <c r="H358" s="189">
        <v>10.278000000000001</v>
      </c>
      <c r="I358" s="190"/>
      <c r="J358" s="13"/>
      <c r="K358" s="13"/>
      <c r="L358" s="185"/>
      <c r="M358" s="191"/>
      <c r="N358" s="192"/>
      <c r="O358" s="192"/>
      <c r="P358" s="192"/>
      <c r="Q358" s="192"/>
      <c r="R358" s="192"/>
      <c r="S358" s="192"/>
      <c r="T358" s="19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163</v>
      </c>
      <c r="AU358" s="187" t="s">
        <v>86</v>
      </c>
      <c r="AV358" s="13" t="s">
        <v>86</v>
      </c>
      <c r="AW358" s="13" t="s">
        <v>33</v>
      </c>
      <c r="AX358" s="13" t="s">
        <v>8</v>
      </c>
      <c r="AY358" s="187" t="s">
        <v>153</v>
      </c>
    </row>
    <row r="359" s="2" customFormat="1" ht="16.5" customHeight="1">
      <c r="A359" s="37"/>
      <c r="B359" s="171"/>
      <c r="C359" s="172" t="s">
        <v>658</v>
      </c>
      <c r="D359" s="172" t="s">
        <v>156</v>
      </c>
      <c r="E359" s="173" t="s">
        <v>707</v>
      </c>
      <c r="F359" s="174" t="s">
        <v>708</v>
      </c>
      <c r="G359" s="175" t="s">
        <v>387</v>
      </c>
      <c r="H359" s="176">
        <v>18.460000000000001</v>
      </c>
      <c r="I359" s="177"/>
      <c r="J359" s="178">
        <f>ROUND(I359*H359,0)</f>
        <v>0</v>
      </c>
      <c r="K359" s="174" t="s">
        <v>160</v>
      </c>
      <c r="L359" s="38"/>
      <c r="M359" s="179" t="s">
        <v>1</v>
      </c>
      <c r="N359" s="180" t="s">
        <v>42</v>
      </c>
      <c r="O359" s="76"/>
      <c r="P359" s="181">
        <f>O359*H359</f>
        <v>0</v>
      </c>
      <c r="Q359" s="181">
        <v>0.00032200000000000002</v>
      </c>
      <c r="R359" s="181">
        <f>Q359*H359</f>
        <v>0.0059441200000000007</v>
      </c>
      <c r="S359" s="181">
        <v>0</v>
      </c>
      <c r="T359" s="18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3" t="s">
        <v>201</v>
      </c>
      <c r="AT359" s="183" t="s">
        <v>156</v>
      </c>
      <c r="AU359" s="183" t="s">
        <v>86</v>
      </c>
      <c r="AY359" s="18" t="s">
        <v>153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8</v>
      </c>
      <c r="BK359" s="184">
        <f>ROUND(I359*H359,0)</f>
        <v>0</v>
      </c>
      <c r="BL359" s="18" t="s">
        <v>201</v>
      </c>
      <c r="BM359" s="183" t="s">
        <v>709</v>
      </c>
    </row>
    <row r="360" s="13" customFormat="1">
      <c r="A360" s="13"/>
      <c r="B360" s="185"/>
      <c r="C360" s="13"/>
      <c r="D360" s="186" t="s">
        <v>163</v>
      </c>
      <c r="E360" s="187" t="s">
        <v>1</v>
      </c>
      <c r="F360" s="188" t="s">
        <v>107</v>
      </c>
      <c r="G360" s="13"/>
      <c r="H360" s="189">
        <v>18.460000000000001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163</v>
      </c>
      <c r="AU360" s="187" t="s">
        <v>86</v>
      </c>
      <c r="AV360" s="13" t="s">
        <v>86</v>
      </c>
      <c r="AW360" s="13" t="s">
        <v>33</v>
      </c>
      <c r="AX360" s="13" t="s">
        <v>8</v>
      </c>
      <c r="AY360" s="187" t="s">
        <v>153</v>
      </c>
    </row>
    <row r="361" s="2" customFormat="1" ht="24.15" customHeight="1">
      <c r="A361" s="37"/>
      <c r="B361" s="171"/>
      <c r="C361" s="172" t="s">
        <v>515</v>
      </c>
      <c r="D361" s="172" t="s">
        <v>156</v>
      </c>
      <c r="E361" s="173" t="s">
        <v>711</v>
      </c>
      <c r="F361" s="174" t="s">
        <v>712</v>
      </c>
      <c r="G361" s="175" t="s">
        <v>206</v>
      </c>
      <c r="H361" s="176">
        <v>0.44900000000000001</v>
      </c>
      <c r="I361" s="177"/>
      <c r="J361" s="178">
        <f>ROUND(I361*H361,0)</f>
        <v>0</v>
      </c>
      <c r="K361" s="174" t="s">
        <v>160</v>
      </c>
      <c r="L361" s="38"/>
      <c r="M361" s="179" t="s">
        <v>1</v>
      </c>
      <c r="N361" s="180" t="s">
        <v>42</v>
      </c>
      <c r="O361" s="76"/>
      <c r="P361" s="181">
        <f>O361*H361</f>
        <v>0</v>
      </c>
      <c r="Q361" s="181">
        <v>0</v>
      </c>
      <c r="R361" s="181">
        <f>Q361*H361</f>
        <v>0</v>
      </c>
      <c r="S361" s="181">
        <v>0</v>
      </c>
      <c r="T361" s="18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3" t="s">
        <v>201</v>
      </c>
      <c r="AT361" s="183" t="s">
        <v>156</v>
      </c>
      <c r="AU361" s="183" t="s">
        <v>86</v>
      </c>
      <c r="AY361" s="18" t="s">
        <v>153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8" t="s">
        <v>8</v>
      </c>
      <c r="BK361" s="184">
        <f>ROUND(I361*H361,0)</f>
        <v>0</v>
      </c>
      <c r="BL361" s="18" t="s">
        <v>201</v>
      </c>
      <c r="BM361" s="183" t="s">
        <v>713</v>
      </c>
    </row>
    <row r="362" s="2" customFormat="1" ht="24.15" customHeight="1">
      <c r="A362" s="37"/>
      <c r="B362" s="171"/>
      <c r="C362" s="172" t="s">
        <v>671</v>
      </c>
      <c r="D362" s="172" t="s">
        <v>156</v>
      </c>
      <c r="E362" s="173" t="s">
        <v>714</v>
      </c>
      <c r="F362" s="174" t="s">
        <v>715</v>
      </c>
      <c r="G362" s="175" t="s">
        <v>206</v>
      </c>
      <c r="H362" s="176">
        <v>0.44900000000000001</v>
      </c>
      <c r="I362" s="177"/>
      <c r="J362" s="178">
        <f>ROUND(I362*H362,0)</f>
        <v>0</v>
      </c>
      <c r="K362" s="174" t="s">
        <v>160</v>
      </c>
      <c r="L362" s="38"/>
      <c r="M362" s="179" t="s">
        <v>1</v>
      </c>
      <c r="N362" s="180" t="s">
        <v>42</v>
      </c>
      <c r="O362" s="76"/>
      <c r="P362" s="181">
        <f>O362*H362</f>
        <v>0</v>
      </c>
      <c r="Q362" s="181">
        <v>0</v>
      </c>
      <c r="R362" s="181">
        <f>Q362*H362</f>
        <v>0</v>
      </c>
      <c r="S362" s="181">
        <v>0</v>
      </c>
      <c r="T362" s="18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3" t="s">
        <v>201</v>
      </c>
      <c r="AT362" s="183" t="s">
        <v>156</v>
      </c>
      <c r="AU362" s="183" t="s">
        <v>86</v>
      </c>
      <c r="AY362" s="18" t="s">
        <v>153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8" t="s">
        <v>8</v>
      </c>
      <c r="BK362" s="184">
        <f>ROUND(I362*H362,0)</f>
        <v>0</v>
      </c>
      <c r="BL362" s="18" t="s">
        <v>201</v>
      </c>
      <c r="BM362" s="183" t="s">
        <v>716</v>
      </c>
    </row>
    <row r="363" s="12" customFormat="1" ht="22.8" customHeight="1">
      <c r="A363" s="12"/>
      <c r="B363" s="158"/>
      <c r="C363" s="12"/>
      <c r="D363" s="159" t="s">
        <v>76</v>
      </c>
      <c r="E363" s="169" t="s">
        <v>717</v>
      </c>
      <c r="F363" s="169" t="s">
        <v>718</v>
      </c>
      <c r="G363" s="12"/>
      <c r="H363" s="12"/>
      <c r="I363" s="161"/>
      <c r="J363" s="170">
        <f>BK363</f>
        <v>0</v>
      </c>
      <c r="K363" s="12"/>
      <c r="L363" s="158"/>
      <c r="M363" s="163"/>
      <c r="N363" s="164"/>
      <c r="O363" s="164"/>
      <c r="P363" s="165">
        <f>SUM(P364:P396)</f>
        <v>0</v>
      </c>
      <c r="Q363" s="164"/>
      <c r="R363" s="165">
        <f>SUM(R364:R396)</f>
        <v>1.7797282000000001</v>
      </c>
      <c r="S363" s="164"/>
      <c r="T363" s="166">
        <f>SUM(T364:T396)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59" t="s">
        <v>86</v>
      </c>
      <c r="AT363" s="167" t="s">
        <v>76</v>
      </c>
      <c r="AU363" s="167" t="s">
        <v>8</v>
      </c>
      <c r="AY363" s="159" t="s">
        <v>153</v>
      </c>
      <c r="BK363" s="168">
        <f>SUM(BK364:BK396)</f>
        <v>0</v>
      </c>
    </row>
    <row r="364" s="2" customFormat="1" ht="16.5" customHeight="1">
      <c r="A364" s="37"/>
      <c r="B364" s="171"/>
      <c r="C364" s="172" t="s">
        <v>676</v>
      </c>
      <c r="D364" s="172" t="s">
        <v>156</v>
      </c>
      <c r="E364" s="173" t="s">
        <v>720</v>
      </c>
      <c r="F364" s="174" t="s">
        <v>721</v>
      </c>
      <c r="G364" s="175" t="s">
        <v>159</v>
      </c>
      <c r="H364" s="176">
        <v>43.195999999999998</v>
      </c>
      <c r="I364" s="177"/>
      <c r="J364" s="178">
        <f>ROUND(I364*H364,0)</f>
        <v>0</v>
      </c>
      <c r="K364" s="174" t="s">
        <v>160</v>
      </c>
      <c r="L364" s="38"/>
      <c r="M364" s="179" t="s">
        <v>1</v>
      </c>
      <c r="N364" s="180" t="s">
        <v>42</v>
      </c>
      <c r="O364" s="76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3" t="s">
        <v>201</v>
      </c>
      <c r="AT364" s="183" t="s">
        <v>156</v>
      </c>
      <c r="AU364" s="183" t="s">
        <v>86</v>
      </c>
      <c r="AY364" s="18" t="s">
        <v>153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8" t="s">
        <v>8</v>
      </c>
      <c r="BK364" s="184">
        <f>ROUND(I364*H364,0)</f>
        <v>0</v>
      </c>
      <c r="BL364" s="18" t="s">
        <v>201</v>
      </c>
      <c r="BM364" s="183" t="s">
        <v>722</v>
      </c>
    </row>
    <row r="365" s="13" customFormat="1">
      <c r="A365" s="13"/>
      <c r="B365" s="185"/>
      <c r="C365" s="13"/>
      <c r="D365" s="186" t="s">
        <v>163</v>
      </c>
      <c r="E365" s="187" t="s">
        <v>1</v>
      </c>
      <c r="F365" s="188" t="s">
        <v>197</v>
      </c>
      <c r="G365" s="13"/>
      <c r="H365" s="189">
        <v>43.195999999999998</v>
      </c>
      <c r="I365" s="190"/>
      <c r="J365" s="13"/>
      <c r="K365" s="13"/>
      <c r="L365" s="185"/>
      <c r="M365" s="191"/>
      <c r="N365" s="192"/>
      <c r="O365" s="192"/>
      <c r="P365" s="192"/>
      <c r="Q365" s="192"/>
      <c r="R365" s="192"/>
      <c r="S365" s="192"/>
      <c r="T365" s="19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163</v>
      </c>
      <c r="AU365" s="187" t="s">
        <v>86</v>
      </c>
      <c r="AV365" s="13" t="s">
        <v>86</v>
      </c>
      <c r="AW365" s="13" t="s">
        <v>33</v>
      </c>
      <c r="AX365" s="13" t="s">
        <v>8</v>
      </c>
      <c r="AY365" s="187" t="s">
        <v>153</v>
      </c>
    </row>
    <row r="366" s="2" customFormat="1" ht="16.5" customHeight="1">
      <c r="A366" s="37"/>
      <c r="B366" s="171"/>
      <c r="C366" s="172" t="s">
        <v>681</v>
      </c>
      <c r="D366" s="172" t="s">
        <v>156</v>
      </c>
      <c r="E366" s="173" t="s">
        <v>724</v>
      </c>
      <c r="F366" s="174" t="s">
        <v>725</v>
      </c>
      <c r="G366" s="175" t="s">
        <v>159</v>
      </c>
      <c r="H366" s="176">
        <v>43.195999999999998</v>
      </c>
      <c r="I366" s="177"/>
      <c r="J366" s="178">
        <f>ROUND(I366*H366,0)</f>
        <v>0</v>
      </c>
      <c r="K366" s="174" t="s">
        <v>160</v>
      </c>
      <c r="L366" s="38"/>
      <c r="M366" s="179" t="s">
        <v>1</v>
      </c>
      <c r="N366" s="180" t="s">
        <v>42</v>
      </c>
      <c r="O366" s="76"/>
      <c r="P366" s="181">
        <f>O366*H366</f>
        <v>0</v>
      </c>
      <c r="Q366" s="181">
        <v>0.00029999999999999997</v>
      </c>
      <c r="R366" s="181">
        <f>Q366*H366</f>
        <v>0.012958799999999998</v>
      </c>
      <c r="S366" s="181">
        <v>0</v>
      </c>
      <c r="T366" s="18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3" t="s">
        <v>201</v>
      </c>
      <c r="AT366" s="183" t="s">
        <v>156</v>
      </c>
      <c r="AU366" s="183" t="s">
        <v>86</v>
      </c>
      <c r="AY366" s="18" t="s">
        <v>153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8" t="s">
        <v>8</v>
      </c>
      <c r="BK366" s="184">
        <f>ROUND(I366*H366,0)</f>
        <v>0</v>
      </c>
      <c r="BL366" s="18" t="s">
        <v>201</v>
      </c>
      <c r="BM366" s="183" t="s">
        <v>726</v>
      </c>
    </row>
    <row r="367" s="13" customFormat="1">
      <c r="A367" s="13"/>
      <c r="B367" s="185"/>
      <c r="C367" s="13"/>
      <c r="D367" s="186" t="s">
        <v>163</v>
      </c>
      <c r="E367" s="187" t="s">
        <v>1</v>
      </c>
      <c r="F367" s="188" t="s">
        <v>197</v>
      </c>
      <c r="G367" s="13"/>
      <c r="H367" s="189">
        <v>43.195999999999998</v>
      </c>
      <c r="I367" s="190"/>
      <c r="J367" s="13"/>
      <c r="K367" s="13"/>
      <c r="L367" s="185"/>
      <c r="M367" s="191"/>
      <c r="N367" s="192"/>
      <c r="O367" s="192"/>
      <c r="P367" s="192"/>
      <c r="Q367" s="192"/>
      <c r="R367" s="192"/>
      <c r="S367" s="192"/>
      <c r="T367" s="19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163</v>
      </c>
      <c r="AU367" s="187" t="s">
        <v>86</v>
      </c>
      <c r="AV367" s="13" t="s">
        <v>86</v>
      </c>
      <c r="AW367" s="13" t="s">
        <v>33</v>
      </c>
      <c r="AX367" s="13" t="s">
        <v>8</v>
      </c>
      <c r="AY367" s="187" t="s">
        <v>153</v>
      </c>
    </row>
    <row r="368" s="2" customFormat="1" ht="24.15" customHeight="1">
      <c r="A368" s="37"/>
      <c r="B368" s="171"/>
      <c r="C368" s="172" t="s">
        <v>690</v>
      </c>
      <c r="D368" s="172" t="s">
        <v>156</v>
      </c>
      <c r="E368" s="173" t="s">
        <v>728</v>
      </c>
      <c r="F368" s="174" t="s">
        <v>729</v>
      </c>
      <c r="G368" s="175" t="s">
        <v>159</v>
      </c>
      <c r="H368" s="176">
        <v>3.2120000000000002</v>
      </c>
      <c r="I368" s="177"/>
      <c r="J368" s="178">
        <f>ROUND(I368*H368,0)</f>
        <v>0</v>
      </c>
      <c r="K368" s="174" t="s">
        <v>160</v>
      </c>
      <c r="L368" s="38"/>
      <c r="M368" s="179" t="s">
        <v>1</v>
      </c>
      <c r="N368" s="180" t="s">
        <v>42</v>
      </c>
      <c r="O368" s="76"/>
      <c r="P368" s="181">
        <f>O368*H368</f>
        <v>0</v>
      </c>
      <c r="Q368" s="181">
        <v>0.0015</v>
      </c>
      <c r="R368" s="181">
        <f>Q368*H368</f>
        <v>0.0048180000000000002</v>
      </c>
      <c r="S368" s="181">
        <v>0</v>
      </c>
      <c r="T368" s="18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3" t="s">
        <v>201</v>
      </c>
      <c r="AT368" s="183" t="s">
        <v>156</v>
      </c>
      <c r="AU368" s="183" t="s">
        <v>86</v>
      </c>
      <c r="AY368" s="18" t="s">
        <v>153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8" t="s">
        <v>8</v>
      </c>
      <c r="BK368" s="184">
        <f>ROUND(I368*H368,0)</f>
        <v>0</v>
      </c>
      <c r="BL368" s="18" t="s">
        <v>201</v>
      </c>
      <c r="BM368" s="183" t="s">
        <v>730</v>
      </c>
    </row>
    <row r="369" s="13" customFormat="1">
      <c r="A369" s="13"/>
      <c r="B369" s="185"/>
      <c r="C369" s="13"/>
      <c r="D369" s="186" t="s">
        <v>163</v>
      </c>
      <c r="E369" s="187" t="s">
        <v>1</v>
      </c>
      <c r="F369" s="188" t="s">
        <v>1061</v>
      </c>
      <c r="G369" s="13"/>
      <c r="H369" s="189">
        <v>1.2</v>
      </c>
      <c r="I369" s="190"/>
      <c r="J369" s="13"/>
      <c r="K369" s="13"/>
      <c r="L369" s="185"/>
      <c r="M369" s="191"/>
      <c r="N369" s="192"/>
      <c r="O369" s="192"/>
      <c r="P369" s="192"/>
      <c r="Q369" s="192"/>
      <c r="R369" s="192"/>
      <c r="S369" s="192"/>
      <c r="T369" s="19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7" t="s">
        <v>163</v>
      </c>
      <c r="AU369" s="187" t="s">
        <v>86</v>
      </c>
      <c r="AV369" s="13" t="s">
        <v>86</v>
      </c>
      <c r="AW369" s="13" t="s">
        <v>33</v>
      </c>
      <c r="AX369" s="13" t="s">
        <v>77</v>
      </c>
      <c r="AY369" s="187" t="s">
        <v>153</v>
      </c>
    </row>
    <row r="370" s="13" customFormat="1">
      <c r="A370" s="13"/>
      <c r="B370" s="185"/>
      <c r="C370" s="13"/>
      <c r="D370" s="186" t="s">
        <v>163</v>
      </c>
      <c r="E370" s="187" t="s">
        <v>1</v>
      </c>
      <c r="F370" s="188" t="s">
        <v>1062</v>
      </c>
      <c r="G370" s="13"/>
      <c r="H370" s="189">
        <v>2.012</v>
      </c>
      <c r="I370" s="190"/>
      <c r="J370" s="13"/>
      <c r="K370" s="13"/>
      <c r="L370" s="185"/>
      <c r="M370" s="191"/>
      <c r="N370" s="192"/>
      <c r="O370" s="192"/>
      <c r="P370" s="192"/>
      <c r="Q370" s="192"/>
      <c r="R370" s="192"/>
      <c r="S370" s="192"/>
      <c r="T370" s="19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7" t="s">
        <v>163</v>
      </c>
      <c r="AU370" s="187" t="s">
        <v>86</v>
      </c>
      <c r="AV370" s="13" t="s">
        <v>86</v>
      </c>
      <c r="AW370" s="13" t="s">
        <v>33</v>
      </c>
      <c r="AX370" s="13" t="s">
        <v>77</v>
      </c>
      <c r="AY370" s="187" t="s">
        <v>153</v>
      </c>
    </row>
    <row r="371" s="14" customFormat="1">
      <c r="A371" s="14"/>
      <c r="B371" s="194"/>
      <c r="C371" s="14"/>
      <c r="D371" s="186" t="s">
        <v>163</v>
      </c>
      <c r="E371" s="195" t="s">
        <v>1</v>
      </c>
      <c r="F371" s="196" t="s">
        <v>189</v>
      </c>
      <c r="G371" s="14"/>
      <c r="H371" s="197">
        <v>3.2120000000000002</v>
      </c>
      <c r="I371" s="198"/>
      <c r="J371" s="14"/>
      <c r="K371" s="14"/>
      <c r="L371" s="194"/>
      <c r="M371" s="199"/>
      <c r="N371" s="200"/>
      <c r="O371" s="200"/>
      <c r="P371" s="200"/>
      <c r="Q371" s="200"/>
      <c r="R371" s="200"/>
      <c r="S371" s="200"/>
      <c r="T371" s="20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5" t="s">
        <v>163</v>
      </c>
      <c r="AU371" s="195" t="s">
        <v>86</v>
      </c>
      <c r="AV371" s="14" t="s">
        <v>154</v>
      </c>
      <c r="AW371" s="14" t="s">
        <v>33</v>
      </c>
      <c r="AX371" s="14" t="s">
        <v>8</v>
      </c>
      <c r="AY371" s="195" t="s">
        <v>153</v>
      </c>
    </row>
    <row r="372" s="2" customFormat="1" ht="16.5" customHeight="1">
      <c r="A372" s="37"/>
      <c r="B372" s="171"/>
      <c r="C372" s="172" t="s">
        <v>695</v>
      </c>
      <c r="D372" s="172" t="s">
        <v>156</v>
      </c>
      <c r="E372" s="173" t="s">
        <v>736</v>
      </c>
      <c r="F372" s="174" t="s">
        <v>737</v>
      </c>
      <c r="G372" s="175" t="s">
        <v>159</v>
      </c>
      <c r="H372" s="176">
        <v>43.195999999999998</v>
      </c>
      <c r="I372" s="177"/>
      <c r="J372" s="178">
        <f>ROUND(I372*H372,0)</f>
        <v>0</v>
      </c>
      <c r="K372" s="174" t="s">
        <v>160</v>
      </c>
      <c r="L372" s="38"/>
      <c r="M372" s="179" t="s">
        <v>1</v>
      </c>
      <c r="N372" s="180" t="s">
        <v>42</v>
      </c>
      <c r="O372" s="76"/>
      <c r="P372" s="181">
        <f>O372*H372</f>
        <v>0</v>
      </c>
      <c r="Q372" s="181">
        <v>0.0044999999999999997</v>
      </c>
      <c r="R372" s="181">
        <f>Q372*H372</f>
        <v>0.19438199999999997</v>
      </c>
      <c r="S372" s="181">
        <v>0</v>
      </c>
      <c r="T372" s="18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3" t="s">
        <v>201</v>
      </c>
      <c r="AT372" s="183" t="s">
        <v>156</v>
      </c>
      <c r="AU372" s="183" t="s">
        <v>86</v>
      </c>
      <c r="AY372" s="18" t="s">
        <v>153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8" t="s">
        <v>8</v>
      </c>
      <c r="BK372" s="184">
        <f>ROUND(I372*H372,0)</f>
        <v>0</v>
      </c>
      <c r="BL372" s="18" t="s">
        <v>201</v>
      </c>
      <c r="BM372" s="183" t="s">
        <v>738</v>
      </c>
    </row>
    <row r="373" s="13" customFormat="1">
      <c r="A373" s="13"/>
      <c r="B373" s="185"/>
      <c r="C373" s="13"/>
      <c r="D373" s="186" t="s">
        <v>163</v>
      </c>
      <c r="E373" s="187" t="s">
        <v>1</v>
      </c>
      <c r="F373" s="188" t="s">
        <v>197</v>
      </c>
      <c r="G373" s="13"/>
      <c r="H373" s="189">
        <v>43.195999999999998</v>
      </c>
      <c r="I373" s="190"/>
      <c r="J373" s="13"/>
      <c r="K373" s="13"/>
      <c r="L373" s="185"/>
      <c r="M373" s="191"/>
      <c r="N373" s="192"/>
      <c r="O373" s="192"/>
      <c r="P373" s="192"/>
      <c r="Q373" s="192"/>
      <c r="R373" s="192"/>
      <c r="S373" s="192"/>
      <c r="T373" s="19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7" t="s">
        <v>163</v>
      </c>
      <c r="AU373" s="187" t="s">
        <v>86</v>
      </c>
      <c r="AV373" s="13" t="s">
        <v>86</v>
      </c>
      <c r="AW373" s="13" t="s">
        <v>33</v>
      </c>
      <c r="AX373" s="13" t="s">
        <v>8</v>
      </c>
      <c r="AY373" s="187" t="s">
        <v>153</v>
      </c>
    </row>
    <row r="374" s="2" customFormat="1" ht="24.15" customHeight="1">
      <c r="A374" s="37"/>
      <c r="B374" s="171"/>
      <c r="C374" s="172" t="s">
        <v>699</v>
      </c>
      <c r="D374" s="172" t="s">
        <v>156</v>
      </c>
      <c r="E374" s="173" t="s">
        <v>740</v>
      </c>
      <c r="F374" s="174" t="s">
        <v>741</v>
      </c>
      <c r="G374" s="175" t="s">
        <v>159</v>
      </c>
      <c r="H374" s="176">
        <v>86.391999999999996</v>
      </c>
      <c r="I374" s="177"/>
      <c r="J374" s="178">
        <f>ROUND(I374*H374,0)</f>
        <v>0</v>
      </c>
      <c r="K374" s="174" t="s">
        <v>160</v>
      </c>
      <c r="L374" s="38"/>
      <c r="M374" s="179" t="s">
        <v>1</v>
      </c>
      <c r="N374" s="180" t="s">
        <v>42</v>
      </c>
      <c r="O374" s="76"/>
      <c r="P374" s="181">
        <f>O374*H374</f>
        <v>0</v>
      </c>
      <c r="Q374" s="181">
        <v>0.0014499999999999999</v>
      </c>
      <c r="R374" s="181">
        <f>Q374*H374</f>
        <v>0.12526839999999997</v>
      </c>
      <c r="S374" s="181">
        <v>0</v>
      </c>
      <c r="T374" s="18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3" t="s">
        <v>201</v>
      </c>
      <c r="AT374" s="183" t="s">
        <v>156</v>
      </c>
      <c r="AU374" s="183" t="s">
        <v>86</v>
      </c>
      <c r="AY374" s="18" t="s">
        <v>153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8" t="s">
        <v>8</v>
      </c>
      <c r="BK374" s="184">
        <f>ROUND(I374*H374,0)</f>
        <v>0</v>
      </c>
      <c r="BL374" s="18" t="s">
        <v>201</v>
      </c>
      <c r="BM374" s="183" t="s">
        <v>742</v>
      </c>
    </row>
    <row r="375" s="13" customFormat="1">
      <c r="A375" s="13"/>
      <c r="B375" s="185"/>
      <c r="C375" s="13"/>
      <c r="D375" s="186" t="s">
        <v>163</v>
      </c>
      <c r="E375" s="187" t="s">
        <v>1</v>
      </c>
      <c r="F375" s="188" t="s">
        <v>743</v>
      </c>
      <c r="G375" s="13"/>
      <c r="H375" s="189">
        <v>86.391999999999996</v>
      </c>
      <c r="I375" s="190"/>
      <c r="J375" s="13"/>
      <c r="K375" s="13"/>
      <c r="L375" s="185"/>
      <c r="M375" s="191"/>
      <c r="N375" s="192"/>
      <c r="O375" s="192"/>
      <c r="P375" s="192"/>
      <c r="Q375" s="192"/>
      <c r="R375" s="192"/>
      <c r="S375" s="192"/>
      <c r="T375" s="19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163</v>
      </c>
      <c r="AU375" s="187" t="s">
        <v>86</v>
      </c>
      <c r="AV375" s="13" t="s">
        <v>86</v>
      </c>
      <c r="AW375" s="13" t="s">
        <v>33</v>
      </c>
      <c r="AX375" s="13" t="s">
        <v>8</v>
      </c>
      <c r="AY375" s="187" t="s">
        <v>153</v>
      </c>
    </row>
    <row r="376" s="2" customFormat="1" ht="37.8" customHeight="1">
      <c r="A376" s="37"/>
      <c r="B376" s="171"/>
      <c r="C376" s="172" t="s">
        <v>703</v>
      </c>
      <c r="D376" s="172" t="s">
        <v>156</v>
      </c>
      <c r="E376" s="173" t="s">
        <v>744</v>
      </c>
      <c r="F376" s="174" t="s">
        <v>745</v>
      </c>
      <c r="G376" s="175" t="s">
        <v>159</v>
      </c>
      <c r="H376" s="176">
        <v>27.309999999999999</v>
      </c>
      <c r="I376" s="177"/>
      <c r="J376" s="178">
        <f>ROUND(I376*H376,0)</f>
        <v>0</v>
      </c>
      <c r="K376" s="174" t="s">
        <v>160</v>
      </c>
      <c r="L376" s="38"/>
      <c r="M376" s="179" t="s">
        <v>1</v>
      </c>
      <c r="N376" s="180" t="s">
        <v>42</v>
      </c>
      <c r="O376" s="76"/>
      <c r="P376" s="181">
        <f>O376*H376</f>
        <v>0</v>
      </c>
      <c r="Q376" s="181">
        <v>0.0089999999999999993</v>
      </c>
      <c r="R376" s="181">
        <f>Q376*H376</f>
        <v>0.24578999999999998</v>
      </c>
      <c r="S376" s="181">
        <v>0</v>
      </c>
      <c r="T376" s="182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3" t="s">
        <v>201</v>
      </c>
      <c r="AT376" s="183" t="s">
        <v>156</v>
      </c>
      <c r="AU376" s="183" t="s">
        <v>86</v>
      </c>
      <c r="AY376" s="18" t="s">
        <v>153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8" t="s">
        <v>8</v>
      </c>
      <c r="BK376" s="184">
        <f>ROUND(I376*H376,0)</f>
        <v>0</v>
      </c>
      <c r="BL376" s="18" t="s">
        <v>201</v>
      </c>
      <c r="BM376" s="183" t="s">
        <v>746</v>
      </c>
    </row>
    <row r="377" s="13" customFormat="1">
      <c r="A377" s="13"/>
      <c r="B377" s="185"/>
      <c r="C377" s="13"/>
      <c r="D377" s="186" t="s">
        <v>163</v>
      </c>
      <c r="E377" s="187" t="s">
        <v>1</v>
      </c>
      <c r="F377" s="188" t="s">
        <v>1063</v>
      </c>
      <c r="G377" s="13"/>
      <c r="H377" s="189">
        <v>11.672000000000001</v>
      </c>
      <c r="I377" s="190"/>
      <c r="J377" s="13"/>
      <c r="K377" s="13"/>
      <c r="L377" s="185"/>
      <c r="M377" s="191"/>
      <c r="N377" s="192"/>
      <c r="O377" s="192"/>
      <c r="P377" s="192"/>
      <c r="Q377" s="192"/>
      <c r="R377" s="192"/>
      <c r="S377" s="192"/>
      <c r="T377" s="19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163</v>
      </c>
      <c r="AU377" s="187" t="s">
        <v>86</v>
      </c>
      <c r="AV377" s="13" t="s">
        <v>86</v>
      </c>
      <c r="AW377" s="13" t="s">
        <v>33</v>
      </c>
      <c r="AX377" s="13" t="s">
        <v>77</v>
      </c>
      <c r="AY377" s="187" t="s">
        <v>153</v>
      </c>
    </row>
    <row r="378" s="13" customFormat="1">
      <c r="A378" s="13"/>
      <c r="B378" s="185"/>
      <c r="C378" s="13"/>
      <c r="D378" s="186" t="s">
        <v>163</v>
      </c>
      <c r="E378" s="187" t="s">
        <v>1</v>
      </c>
      <c r="F378" s="188" t="s">
        <v>1064</v>
      </c>
      <c r="G378" s="13"/>
      <c r="H378" s="189">
        <v>15.638</v>
      </c>
      <c r="I378" s="190"/>
      <c r="J378" s="13"/>
      <c r="K378" s="13"/>
      <c r="L378" s="185"/>
      <c r="M378" s="191"/>
      <c r="N378" s="192"/>
      <c r="O378" s="192"/>
      <c r="P378" s="192"/>
      <c r="Q378" s="192"/>
      <c r="R378" s="192"/>
      <c r="S378" s="192"/>
      <c r="T378" s="19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163</v>
      </c>
      <c r="AU378" s="187" t="s">
        <v>86</v>
      </c>
      <c r="AV378" s="13" t="s">
        <v>86</v>
      </c>
      <c r="AW378" s="13" t="s">
        <v>33</v>
      </c>
      <c r="AX378" s="13" t="s">
        <v>77</v>
      </c>
      <c r="AY378" s="187" t="s">
        <v>153</v>
      </c>
    </row>
    <row r="379" s="14" customFormat="1">
      <c r="A379" s="14"/>
      <c r="B379" s="194"/>
      <c r="C379" s="14"/>
      <c r="D379" s="186" t="s">
        <v>163</v>
      </c>
      <c r="E379" s="195" t="s">
        <v>101</v>
      </c>
      <c r="F379" s="196" t="s">
        <v>189</v>
      </c>
      <c r="G379" s="14"/>
      <c r="H379" s="197">
        <v>27.309999999999999</v>
      </c>
      <c r="I379" s="198"/>
      <c r="J379" s="14"/>
      <c r="K379" s="14"/>
      <c r="L379" s="194"/>
      <c r="M379" s="199"/>
      <c r="N379" s="200"/>
      <c r="O379" s="200"/>
      <c r="P379" s="200"/>
      <c r="Q379" s="200"/>
      <c r="R379" s="200"/>
      <c r="S379" s="200"/>
      <c r="T379" s="20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5" t="s">
        <v>163</v>
      </c>
      <c r="AU379" s="195" t="s">
        <v>86</v>
      </c>
      <c r="AV379" s="14" t="s">
        <v>154</v>
      </c>
      <c r="AW379" s="14" t="s">
        <v>33</v>
      </c>
      <c r="AX379" s="14" t="s">
        <v>8</v>
      </c>
      <c r="AY379" s="195" t="s">
        <v>153</v>
      </c>
    </row>
    <row r="380" s="2" customFormat="1" ht="24.15" customHeight="1">
      <c r="A380" s="37"/>
      <c r="B380" s="171"/>
      <c r="C380" s="202" t="s">
        <v>541</v>
      </c>
      <c r="D380" s="202" t="s">
        <v>257</v>
      </c>
      <c r="E380" s="203" t="s">
        <v>753</v>
      </c>
      <c r="F380" s="204" t="s">
        <v>754</v>
      </c>
      <c r="G380" s="205" t="s">
        <v>159</v>
      </c>
      <c r="H380" s="206">
        <v>31.407</v>
      </c>
      <c r="I380" s="207"/>
      <c r="J380" s="208">
        <f>ROUND(I380*H380,0)</f>
        <v>0</v>
      </c>
      <c r="K380" s="204" t="s">
        <v>160</v>
      </c>
      <c r="L380" s="209"/>
      <c r="M380" s="210" t="s">
        <v>1</v>
      </c>
      <c r="N380" s="211" t="s">
        <v>42</v>
      </c>
      <c r="O380" s="76"/>
      <c r="P380" s="181">
        <f>O380*H380</f>
        <v>0</v>
      </c>
      <c r="Q380" s="181">
        <v>0.02</v>
      </c>
      <c r="R380" s="181">
        <f>Q380*H380</f>
        <v>0.62814000000000003</v>
      </c>
      <c r="S380" s="181">
        <v>0</v>
      </c>
      <c r="T380" s="182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3" t="s">
        <v>260</v>
      </c>
      <c r="AT380" s="183" t="s">
        <v>257</v>
      </c>
      <c r="AU380" s="183" t="s">
        <v>86</v>
      </c>
      <c r="AY380" s="18" t="s">
        <v>153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8" t="s">
        <v>8</v>
      </c>
      <c r="BK380" s="184">
        <f>ROUND(I380*H380,0)</f>
        <v>0</v>
      </c>
      <c r="BL380" s="18" t="s">
        <v>201</v>
      </c>
      <c r="BM380" s="183" t="s">
        <v>755</v>
      </c>
    </row>
    <row r="381" s="13" customFormat="1">
      <c r="A381" s="13"/>
      <c r="B381" s="185"/>
      <c r="C381" s="13"/>
      <c r="D381" s="186" t="s">
        <v>163</v>
      </c>
      <c r="E381" s="187" t="s">
        <v>1</v>
      </c>
      <c r="F381" s="188" t="s">
        <v>756</v>
      </c>
      <c r="G381" s="13"/>
      <c r="H381" s="189">
        <v>31.407</v>
      </c>
      <c r="I381" s="190"/>
      <c r="J381" s="13"/>
      <c r="K381" s="13"/>
      <c r="L381" s="185"/>
      <c r="M381" s="191"/>
      <c r="N381" s="192"/>
      <c r="O381" s="192"/>
      <c r="P381" s="192"/>
      <c r="Q381" s="192"/>
      <c r="R381" s="192"/>
      <c r="S381" s="192"/>
      <c r="T381" s="19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7" t="s">
        <v>163</v>
      </c>
      <c r="AU381" s="187" t="s">
        <v>86</v>
      </c>
      <c r="AV381" s="13" t="s">
        <v>86</v>
      </c>
      <c r="AW381" s="13" t="s">
        <v>33</v>
      </c>
      <c r="AX381" s="13" t="s">
        <v>8</v>
      </c>
      <c r="AY381" s="187" t="s">
        <v>153</v>
      </c>
    </row>
    <row r="382" s="2" customFormat="1" ht="37.8" customHeight="1">
      <c r="A382" s="37"/>
      <c r="B382" s="171"/>
      <c r="C382" s="172" t="s">
        <v>710</v>
      </c>
      <c r="D382" s="172" t="s">
        <v>156</v>
      </c>
      <c r="E382" s="173" t="s">
        <v>744</v>
      </c>
      <c r="F382" s="174" t="s">
        <v>745</v>
      </c>
      <c r="G382" s="175" t="s">
        <v>159</v>
      </c>
      <c r="H382" s="176">
        <v>15.885999999999999</v>
      </c>
      <c r="I382" s="177"/>
      <c r="J382" s="178">
        <f>ROUND(I382*H382,0)</f>
        <v>0</v>
      </c>
      <c r="K382" s="174" t="s">
        <v>160</v>
      </c>
      <c r="L382" s="38"/>
      <c r="M382" s="179" t="s">
        <v>1</v>
      </c>
      <c r="N382" s="180" t="s">
        <v>42</v>
      </c>
      <c r="O382" s="76"/>
      <c r="P382" s="181">
        <f>O382*H382</f>
        <v>0</v>
      </c>
      <c r="Q382" s="181">
        <v>0.0089999999999999993</v>
      </c>
      <c r="R382" s="181">
        <f>Q382*H382</f>
        <v>0.14297399999999999</v>
      </c>
      <c r="S382" s="181">
        <v>0</v>
      </c>
      <c r="T382" s="18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3" t="s">
        <v>201</v>
      </c>
      <c r="AT382" s="183" t="s">
        <v>156</v>
      </c>
      <c r="AU382" s="183" t="s">
        <v>86</v>
      </c>
      <c r="AY382" s="18" t="s">
        <v>153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8" t="s">
        <v>8</v>
      </c>
      <c r="BK382" s="184">
        <f>ROUND(I382*H382,0)</f>
        <v>0</v>
      </c>
      <c r="BL382" s="18" t="s">
        <v>201</v>
      </c>
      <c r="BM382" s="183" t="s">
        <v>757</v>
      </c>
    </row>
    <row r="383" s="13" customFormat="1">
      <c r="A383" s="13"/>
      <c r="B383" s="185"/>
      <c r="C383" s="13"/>
      <c r="D383" s="186" t="s">
        <v>163</v>
      </c>
      <c r="E383" s="187" t="s">
        <v>1</v>
      </c>
      <c r="F383" s="188" t="s">
        <v>1065</v>
      </c>
      <c r="G383" s="13"/>
      <c r="H383" s="189">
        <v>4.8879999999999999</v>
      </c>
      <c r="I383" s="190"/>
      <c r="J383" s="13"/>
      <c r="K383" s="13"/>
      <c r="L383" s="185"/>
      <c r="M383" s="191"/>
      <c r="N383" s="192"/>
      <c r="O383" s="192"/>
      <c r="P383" s="192"/>
      <c r="Q383" s="192"/>
      <c r="R383" s="192"/>
      <c r="S383" s="192"/>
      <c r="T383" s="19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7" t="s">
        <v>163</v>
      </c>
      <c r="AU383" s="187" t="s">
        <v>86</v>
      </c>
      <c r="AV383" s="13" t="s">
        <v>86</v>
      </c>
      <c r="AW383" s="13" t="s">
        <v>33</v>
      </c>
      <c r="AX383" s="13" t="s">
        <v>77</v>
      </c>
      <c r="AY383" s="187" t="s">
        <v>153</v>
      </c>
    </row>
    <row r="384" s="13" customFormat="1">
      <c r="A384" s="13"/>
      <c r="B384" s="185"/>
      <c r="C384" s="13"/>
      <c r="D384" s="186" t="s">
        <v>163</v>
      </c>
      <c r="E384" s="187" t="s">
        <v>1</v>
      </c>
      <c r="F384" s="188" t="s">
        <v>1066</v>
      </c>
      <c r="G384" s="13"/>
      <c r="H384" s="189">
        <v>10.997999999999999</v>
      </c>
      <c r="I384" s="190"/>
      <c r="J384" s="13"/>
      <c r="K384" s="13"/>
      <c r="L384" s="185"/>
      <c r="M384" s="191"/>
      <c r="N384" s="192"/>
      <c r="O384" s="192"/>
      <c r="P384" s="192"/>
      <c r="Q384" s="192"/>
      <c r="R384" s="192"/>
      <c r="S384" s="192"/>
      <c r="T384" s="19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7" t="s">
        <v>163</v>
      </c>
      <c r="AU384" s="187" t="s">
        <v>86</v>
      </c>
      <c r="AV384" s="13" t="s">
        <v>86</v>
      </c>
      <c r="AW384" s="13" t="s">
        <v>33</v>
      </c>
      <c r="AX384" s="13" t="s">
        <v>77</v>
      </c>
      <c r="AY384" s="187" t="s">
        <v>153</v>
      </c>
    </row>
    <row r="385" s="14" customFormat="1">
      <c r="A385" s="14"/>
      <c r="B385" s="194"/>
      <c r="C385" s="14"/>
      <c r="D385" s="186" t="s">
        <v>163</v>
      </c>
      <c r="E385" s="195" t="s">
        <v>98</v>
      </c>
      <c r="F385" s="196" t="s">
        <v>189</v>
      </c>
      <c r="G385" s="14"/>
      <c r="H385" s="197">
        <v>15.885999999999999</v>
      </c>
      <c r="I385" s="198"/>
      <c r="J385" s="14"/>
      <c r="K385" s="14"/>
      <c r="L385" s="194"/>
      <c r="M385" s="199"/>
      <c r="N385" s="200"/>
      <c r="O385" s="200"/>
      <c r="P385" s="200"/>
      <c r="Q385" s="200"/>
      <c r="R385" s="200"/>
      <c r="S385" s="200"/>
      <c r="T385" s="20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5" t="s">
        <v>163</v>
      </c>
      <c r="AU385" s="195" t="s">
        <v>86</v>
      </c>
      <c r="AV385" s="14" t="s">
        <v>154</v>
      </c>
      <c r="AW385" s="14" t="s">
        <v>33</v>
      </c>
      <c r="AX385" s="14" t="s">
        <v>8</v>
      </c>
      <c r="AY385" s="195" t="s">
        <v>153</v>
      </c>
    </row>
    <row r="386" s="2" customFormat="1" ht="24.15" customHeight="1">
      <c r="A386" s="37"/>
      <c r="B386" s="171"/>
      <c r="C386" s="202" t="s">
        <v>547</v>
      </c>
      <c r="D386" s="202" t="s">
        <v>257</v>
      </c>
      <c r="E386" s="203" t="s">
        <v>691</v>
      </c>
      <c r="F386" s="204" t="s">
        <v>692</v>
      </c>
      <c r="G386" s="205" t="s">
        <v>159</v>
      </c>
      <c r="H386" s="206">
        <v>18.268999999999998</v>
      </c>
      <c r="I386" s="207"/>
      <c r="J386" s="208">
        <f>ROUND(I386*H386,0)</f>
        <v>0</v>
      </c>
      <c r="K386" s="204" t="s">
        <v>160</v>
      </c>
      <c r="L386" s="209"/>
      <c r="M386" s="210" t="s">
        <v>1</v>
      </c>
      <c r="N386" s="211" t="s">
        <v>42</v>
      </c>
      <c r="O386" s="76"/>
      <c r="P386" s="181">
        <f>O386*H386</f>
        <v>0</v>
      </c>
      <c r="Q386" s="181">
        <v>0.023</v>
      </c>
      <c r="R386" s="181">
        <f>Q386*H386</f>
        <v>0.42018699999999998</v>
      </c>
      <c r="S386" s="181">
        <v>0</v>
      </c>
      <c r="T386" s="18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3" t="s">
        <v>260</v>
      </c>
      <c r="AT386" s="183" t="s">
        <v>257</v>
      </c>
      <c r="AU386" s="183" t="s">
        <v>86</v>
      </c>
      <c r="AY386" s="18" t="s">
        <v>153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8" t="s">
        <v>8</v>
      </c>
      <c r="BK386" s="184">
        <f>ROUND(I386*H386,0)</f>
        <v>0</v>
      </c>
      <c r="BL386" s="18" t="s">
        <v>201</v>
      </c>
      <c r="BM386" s="183" t="s">
        <v>764</v>
      </c>
    </row>
    <row r="387" s="13" customFormat="1">
      <c r="A387" s="13"/>
      <c r="B387" s="185"/>
      <c r="C387" s="13"/>
      <c r="D387" s="186" t="s">
        <v>163</v>
      </c>
      <c r="E387" s="187" t="s">
        <v>1</v>
      </c>
      <c r="F387" s="188" t="s">
        <v>765</v>
      </c>
      <c r="G387" s="13"/>
      <c r="H387" s="189">
        <v>18.268999999999998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163</v>
      </c>
      <c r="AU387" s="187" t="s">
        <v>86</v>
      </c>
      <c r="AV387" s="13" t="s">
        <v>86</v>
      </c>
      <c r="AW387" s="13" t="s">
        <v>33</v>
      </c>
      <c r="AX387" s="13" t="s">
        <v>77</v>
      </c>
      <c r="AY387" s="187" t="s">
        <v>153</v>
      </c>
    </row>
    <row r="388" s="15" customFormat="1">
      <c r="A388" s="15"/>
      <c r="B388" s="212"/>
      <c r="C388" s="15"/>
      <c r="D388" s="186" t="s">
        <v>163</v>
      </c>
      <c r="E388" s="213" t="s">
        <v>1</v>
      </c>
      <c r="F388" s="214" t="s">
        <v>766</v>
      </c>
      <c r="G388" s="15"/>
      <c r="H388" s="215">
        <v>18.268999999999998</v>
      </c>
      <c r="I388" s="216"/>
      <c r="J388" s="15"/>
      <c r="K388" s="15"/>
      <c r="L388" s="212"/>
      <c r="M388" s="217"/>
      <c r="N388" s="218"/>
      <c r="O388" s="218"/>
      <c r="P388" s="218"/>
      <c r="Q388" s="218"/>
      <c r="R388" s="218"/>
      <c r="S388" s="218"/>
      <c r="T388" s="21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13" t="s">
        <v>163</v>
      </c>
      <c r="AU388" s="213" t="s">
        <v>86</v>
      </c>
      <c r="AV388" s="15" t="s">
        <v>161</v>
      </c>
      <c r="AW388" s="15" t="s">
        <v>33</v>
      </c>
      <c r="AX388" s="15" t="s">
        <v>8</v>
      </c>
      <c r="AY388" s="213" t="s">
        <v>153</v>
      </c>
    </row>
    <row r="389" s="2" customFormat="1" ht="16.5" customHeight="1">
      <c r="A389" s="37"/>
      <c r="B389" s="171"/>
      <c r="C389" s="172" t="s">
        <v>719</v>
      </c>
      <c r="D389" s="172" t="s">
        <v>156</v>
      </c>
      <c r="E389" s="173" t="s">
        <v>767</v>
      </c>
      <c r="F389" s="174" t="s">
        <v>768</v>
      </c>
      <c r="G389" s="175" t="s">
        <v>237</v>
      </c>
      <c r="H389" s="176">
        <v>3</v>
      </c>
      <c r="I389" s="177"/>
      <c r="J389" s="178">
        <f>ROUND(I389*H389,0)</f>
        <v>0</v>
      </c>
      <c r="K389" s="174" t="s">
        <v>160</v>
      </c>
      <c r="L389" s="38"/>
      <c r="M389" s="179" t="s">
        <v>1</v>
      </c>
      <c r="N389" s="180" t="s">
        <v>42</v>
      </c>
      <c r="O389" s="76"/>
      <c r="P389" s="181">
        <f>O389*H389</f>
        <v>0</v>
      </c>
      <c r="Q389" s="181">
        <v>0.00020000000000000001</v>
      </c>
      <c r="R389" s="181">
        <f>Q389*H389</f>
        <v>0.00060000000000000006</v>
      </c>
      <c r="S389" s="181">
        <v>0</v>
      </c>
      <c r="T389" s="18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3" t="s">
        <v>201</v>
      </c>
      <c r="AT389" s="183" t="s">
        <v>156</v>
      </c>
      <c r="AU389" s="183" t="s">
        <v>86</v>
      </c>
      <c r="AY389" s="18" t="s">
        <v>153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8" t="s">
        <v>8</v>
      </c>
      <c r="BK389" s="184">
        <f>ROUND(I389*H389,0)</f>
        <v>0</v>
      </c>
      <c r="BL389" s="18" t="s">
        <v>201</v>
      </c>
      <c r="BM389" s="183" t="s">
        <v>769</v>
      </c>
    </row>
    <row r="390" s="2" customFormat="1" ht="16.5" customHeight="1">
      <c r="A390" s="37"/>
      <c r="B390" s="171"/>
      <c r="C390" s="202" t="s">
        <v>723</v>
      </c>
      <c r="D390" s="202" t="s">
        <v>257</v>
      </c>
      <c r="E390" s="203" t="s">
        <v>771</v>
      </c>
      <c r="F390" s="204" t="s">
        <v>772</v>
      </c>
      <c r="G390" s="205" t="s">
        <v>237</v>
      </c>
      <c r="H390" s="206">
        <v>3</v>
      </c>
      <c r="I390" s="207"/>
      <c r="J390" s="208">
        <f>ROUND(I390*H390,0)</f>
        <v>0</v>
      </c>
      <c r="K390" s="204" t="s">
        <v>160</v>
      </c>
      <c r="L390" s="209"/>
      <c r="M390" s="210" t="s">
        <v>1</v>
      </c>
      <c r="N390" s="211" t="s">
        <v>42</v>
      </c>
      <c r="O390" s="76"/>
      <c r="P390" s="181">
        <f>O390*H390</f>
        <v>0</v>
      </c>
      <c r="Q390" s="181">
        <v>0.00106</v>
      </c>
      <c r="R390" s="181">
        <f>Q390*H390</f>
        <v>0.0031799999999999997</v>
      </c>
      <c r="S390" s="181">
        <v>0</v>
      </c>
      <c r="T390" s="182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3" t="s">
        <v>260</v>
      </c>
      <c r="AT390" s="183" t="s">
        <v>257</v>
      </c>
      <c r="AU390" s="183" t="s">
        <v>86</v>
      </c>
      <c r="AY390" s="18" t="s">
        <v>153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8" t="s">
        <v>8</v>
      </c>
      <c r="BK390" s="184">
        <f>ROUND(I390*H390,0)</f>
        <v>0</v>
      </c>
      <c r="BL390" s="18" t="s">
        <v>201</v>
      </c>
      <c r="BM390" s="183" t="s">
        <v>773</v>
      </c>
    </row>
    <row r="391" s="2" customFormat="1" ht="21.75" customHeight="1">
      <c r="A391" s="37"/>
      <c r="B391" s="171"/>
      <c r="C391" s="172" t="s">
        <v>727</v>
      </c>
      <c r="D391" s="172" t="s">
        <v>156</v>
      </c>
      <c r="E391" s="173" t="s">
        <v>774</v>
      </c>
      <c r="F391" s="174" t="s">
        <v>775</v>
      </c>
      <c r="G391" s="175" t="s">
        <v>387</v>
      </c>
      <c r="H391" s="176">
        <v>2.6000000000000001</v>
      </c>
      <c r="I391" s="177"/>
      <c r="J391" s="178">
        <f>ROUND(I391*H391,0)</f>
        <v>0</v>
      </c>
      <c r="K391" s="174" t="s">
        <v>160</v>
      </c>
      <c r="L391" s="38"/>
      <c r="M391" s="179" t="s">
        <v>1</v>
      </c>
      <c r="N391" s="180" t="s">
        <v>42</v>
      </c>
      <c r="O391" s="76"/>
      <c r="P391" s="181">
        <f>O391*H391</f>
        <v>0</v>
      </c>
      <c r="Q391" s="181">
        <v>0.00055000000000000003</v>
      </c>
      <c r="R391" s="181">
        <f>Q391*H391</f>
        <v>0.0014300000000000001</v>
      </c>
      <c r="S391" s="181">
        <v>0</v>
      </c>
      <c r="T391" s="18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3" t="s">
        <v>201</v>
      </c>
      <c r="AT391" s="183" t="s">
        <v>156</v>
      </c>
      <c r="AU391" s="183" t="s">
        <v>86</v>
      </c>
      <c r="AY391" s="18" t="s">
        <v>153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8" t="s">
        <v>8</v>
      </c>
      <c r="BK391" s="184">
        <f>ROUND(I391*H391,0)</f>
        <v>0</v>
      </c>
      <c r="BL391" s="18" t="s">
        <v>201</v>
      </c>
      <c r="BM391" s="183" t="s">
        <v>776</v>
      </c>
    </row>
    <row r="392" s="13" customFormat="1">
      <c r="A392" s="13"/>
      <c r="B392" s="185"/>
      <c r="C392" s="13"/>
      <c r="D392" s="186" t="s">
        <v>163</v>
      </c>
      <c r="E392" s="187" t="s">
        <v>1</v>
      </c>
      <c r="F392" s="188" t="s">
        <v>1027</v>
      </c>
      <c r="G392" s="13"/>
      <c r="H392" s="189">
        <v>2.6000000000000001</v>
      </c>
      <c r="I392" s="190"/>
      <c r="J392" s="13"/>
      <c r="K392" s="13"/>
      <c r="L392" s="185"/>
      <c r="M392" s="191"/>
      <c r="N392" s="192"/>
      <c r="O392" s="192"/>
      <c r="P392" s="192"/>
      <c r="Q392" s="192"/>
      <c r="R392" s="192"/>
      <c r="S392" s="192"/>
      <c r="T392" s="19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163</v>
      </c>
      <c r="AU392" s="187" t="s">
        <v>86</v>
      </c>
      <c r="AV392" s="13" t="s">
        <v>86</v>
      </c>
      <c r="AW392" s="13" t="s">
        <v>33</v>
      </c>
      <c r="AX392" s="13" t="s">
        <v>77</v>
      </c>
      <c r="AY392" s="187" t="s">
        <v>153</v>
      </c>
    </row>
    <row r="393" s="14" customFormat="1">
      <c r="A393" s="14"/>
      <c r="B393" s="194"/>
      <c r="C393" s="14"/>
      <c r="D393" s="186" t="s">
        <v>163</v>
      </c>
      <c r="E393" s="195" t="s">
        <v>1</v>
      </c>
      <c r="F393" s="196" t="s">
        <v>189</v>
      </c>
      <c r="G393" s="14"/>
      <c r="H393" s="197">
        <v>2.6000000000000001</v>
      </c>
      <c r="I393" s="198"/>
      <c r="J393" s="14"/>
      <c r="K393" s="14"/>
      <c r="L393" s="194"/>
      <c r="M393" s="199"/>
      <c r="N393" s="200"/>
      <c r="O393" s="200"/>
      <c r="P393" s="200"/>
      <c r="Q393" s="200"/>
      <c r="R393" s="200"/>
      <c r="S393" s="200"/>
      <c r="T393" s="20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5" t="s">
        <v>163</v>
      </c>
      <c r="AU393" s="195" t="s">
        <v>86</v>
      </c>
      <c r="AV393" s="14" t="s">
        <v>154</v>
      </c>
      <c r="AW393" s="14" t="s">
        <v>33</v>
      </c>
      <c r="AX393" s="14" t="s">
        <v>8</v>
      </c>
      <c r="AY393" s="195" t="s">
        <v>153</v>
      </c>
    </row>
    <row r="394" s="2" customFormat="1" ht="16.5" customHeight="1">
      <c r="A394" s="37"/>
      <c r="B394" s="171"/>
      <c r="C394" s="172" t="s">
        <v>551</v>
      </c>
      <c r="D394" s="172" t="s">
        <v>156</v>
      </c>
      <c r="E394" s="173" t="s">
        <v>780</v>
      </c>
      <c r="F394" s="174" t="s">
        <v>781</v>
      </c>
      <c r="G394" s="175" t="s">
        <v>237</v>
      </c>
      <c r="H394" s="176">
        <v>32</v>
      </c>
      <c r="I394" s="177"/>
      <c r="J394" s="178">
        <f>ROUND(I394*H394,0)</f>
        <v>0</v>
      </c>
      <c r="K394" s="174" t="s">
        <v>160</v>
      </c>
      <c r="L394" s="38"/>
      <c r="M394" s="179" t="s">
        <v>1</v>
      </c>
      <c r="N394" s="180" t="s">
        <v>42</v>
      </c>
      <c r="O394" s="76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3" t="s">
        <v>201</v>
      </c>
      <c r="AT394" s="183" t="s">
        <v>156</v>
      </c>
      <c r="AU394" s="183" t="s">
        <v>86</v>
      </c>
      <c r="AY394" s="18" t="s">
        <v>153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8" t="s">
        <v>8</v>
      </c>
      <c r="BK394" s="184">
        <f>ROUND(I394*H394,0)</f>
        <v>0</v>
      </c>
      <c r="BL394" s="18" t="s">
        <v>201</v>
      </c>
      <c r="BM394" s="183" t="s">
        <v>782</v>
      </c>
    </row>
    <row r="395" s="2" customFormat="1" ht="24.15" customHeight="1">
      <c r="A395" s="37"/>
      <c r="B395" s="171"/>
      <c r="C395" s="172" t="s">
        <v>739</v>
      </c>
      <c r="D395" s="172" t="s">
        <v>156</v>
      </c>
      <c r="E395" s="173" t="s">
        <v>783</v>
      </c>
      <c r="F395" s="174" t="s">
        <v>784</v>
      </c>
      <c r="G395" s="175" t="s">
        <v>206</v>
      </c>
      <c r="H395" s="176">
        <v>1.78</v>
      </c>
      <c r="I395" s="177"/>
      <c r="J395" s="178">
        <f>ROUND(I395*H395,0)</f>
        <v>0</v>
      </c>
      <c r="K395" s="174" t="s">
        <v>160</v>
      </c>
      <c r="L395" s="38"/>
      <c r="M395" s="179" t="s">
        <v>1</v>
      </c>
      <c r="N395" s="180" t="s">
        <v>42</v>
      </c>
      <c r="O395" s="76"/>
      <c r="P395" s="181">
        <f>O395*H395</f>
        <v>0</v>
      </c>
      <c r="Q395" s="181">
        <v>0</v>
      </c>
      <c r="R395" s="181">
        <f>Q395*H395</f>
        <v>0</v>
      </c>
      <c r="S395" s="181">
        <v>0</v>
      </c>
      <c r="T395" s="18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3" t="s">
        <v>201</v>
      </c>
      <c r="AT395" s="183" t="s">
        <v>156</v>
      </c>
      <c r="AU395" s="183" t="s">
        <v>86</v>
      </c>
      <c r="AY395" s="18" t="s">
        <v>153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8" t="s">
        <v>8</v>
      </c>
      <c r="BK395" s="184">
        <f>ROUND(I395*H395,0)</f>
        <v>0</v>
      </c>
      <c r="BL395" s="18" t="s">
        <v>201</v>
      </c>
      <c r="BM395" s="183" t="s">
        <v>785</v>
      </c>
    </row>
    <row r="396" s="2" customFormat="1" ht="24.15" customHeight="1">
      <c r="A396" s="37"/>
      <c r="B396" s="171"/>
      <c r="C396" s="172" t="s">
        <v>555</v>
      </c>
      <c r="D396" s="172" t="s">
        <v>156</v>
      </c>
      <c r="E396" s="173" t="s">
        <v>787</v>
      </c>
      <c r="F396" s="174" t="s">
        <v>788</v>
      </c>
      <c r="G396" s="175" t="s">
        <v>206</v>
      </c>
      <c r="H396" s="176">
        <v>1.78</v>
      </c>
      <c r="I396" s="177"/>
      <c r="J396" s="178">
        <f>ROUND(I396*H396,0)</f>
        <v>0</v>
      </c>
      <c r="K396" s="174" t="s">
        <v>160</v>
      </c>
      <c r="L396" s="38"/>
      <c r="M396" s="179" t="s">
        <v>1</v>
      </c>
      <c r="N396" s="180" t="s">
        <v>42</v>
      </c>
      <c r="O396" s="76"/>
      <c r="P396" s="181">
        <f>O396*H396</f>
        <v>0</v>
      </c>
      <c r="Q396" s="181">
        <v>0</v>
      </c>
      <c r="R396" s="181">
        <f>Q396*H396</f>
        <v>0</v>
      </c>
      <c r="S396" s="181">
        <v>0</v>
      </c>
      <c r="T396" s="18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3" t="s">
        <v>201</v>
      </c>
      <c r="AT396" s="183" t="s">
        <v>156</v>
      </c>
      <c r="AU396" s="183" t="s">
        <v>86</v>
      </c>
      <c r="AY396" s="18" t="s">
        <v>153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8" t="s">
        <v>8</v>
      </c>
      <c r="BK396" s="184">
        <f>ROUND(I396*H396,0)</f>
        <v>0</v>
      </c>
      <c r="BL396" s="18" t="s">
        <v>201</v>
      </c>
      <c r="BM396" s="183" t="s">
        <v>789</v>
      </c>
    </row>
    <row r="397" s="12" customFormat="1" ht="22.8" customHeight="1">
      <c r="A397" s="12"/>
      <c r="B397" s="158"/>
      <c r="C397" s="12"/>
      <c r="D397" s="159" t="s">
        <v>76</v>
      </c>
      <c r="E397" s="169" t="s">
        <v>790</v>
      </c>
      <c r="F397" s="169" t="s">
        <v>791</v>
      </c>
      <c r="G397" s="12"/>
      <c r="H397" s="12"/>
      <c r="I397" s="161"/>
      <c r="J397" s="170">
        <f>BK397</f>
        <v>0</v>
      </c>
      <c r="K397" s="12"/>
      <c r="L397" s="158"/>
      <c r="M397" s="163"/>
      <c r="N397" s="164"/>
      <c r="O397" s="164"/>
      <c r="P397" s="165">
        <f>SUM(P398:P411)</f>
        <v>0</v>
      </c>
      <c r="Q397" s="164"/>
      <c r="R397" s="165">
        <f>SUM(R398:R411)</f>
        <v>0.01384968</v>
      </c>
      <c r="S397" s="164"/>
      <c r="T397" s="166">
        <f>SUM(T398:T411)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59" t="s">
        <v>86</v>
      </c>
      <c r="AT397" s="167" t="s">
        <v>76</v>
      </c>
      <c r="AU397" s="167" t="s">
        <v>8</v>
      </c>
      <c r="AY397" s="159" t="s">
        <v>153</v>
      </c>
      <c r="BK397" s="168">
        <f>SUM(BK398:BK411)</f>
        <v>0</v>
      </c>
    </row>
    <row r="398" s="2" customFormat="1" ht="24.15" customHeight="1">
      <c r="A398" s="37"/>
      <c r="B398" s="171"/>
      <c r="C398" s="172" t="s">
        <v>752</v>
      </c>
      <c r="D398" s="172" t="s">
        <v>156</v>
      </c>
      <c r="E398" s="173" t="s">
        <v>792</v>
      </c>
      <c r="F398" s="174" t="s">
        <v>793</v>
      </c>
      <c r="G398" s="175" t="s">
        <v>159</v>
      </c>
      <c r="H398" s="176">
        <v>10.4</v>
      </c>
      <c r="I398" s="177"/>
      <c r="J398" s="178">
        <f>ROUND(I398*H398,0)</f>
        <v>0</v>
      </c>
      <c r="K398" s="174" t="s">
        <v>160</v>
      </c>
      <c r="L398" s="38"/>
      <c r="M398" s="179" t="s">
        <v>1</v>
      </c>
      <c r="N398" s="180" t="s">
        <v>42</v>
      </c>
      <c r="O398" s="76"/>
      <c r="P398" s="181">
        <f>O398*H398</f>
        <v>0</v>
      </c>
      <c r="Q398" s="181">
        <v>0.00020120000000000001</v>
      </c>
      <c r="R398" s="181">
        <f>Q398*H398</f>
        <v>0.0020924800000000003</v>
      </c>
      <c r="S398" s="181">
        <v>0</v>
      </c>
      <c r="T398" s="182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3" t="s">
        <v>201</v>
      </c>
      <c r="AT398" s="183" t="s">
        <v>156</v>
      </c>
      <c r="AU398" s="183" t="s">
        <v>86</v>
      </c>
      <c r="AY398" s="18" t="s">
        <v>153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8" t="s">
        <v>8</v>
      </c>
      <c r="BK398" s="184">
        <f>ROUND(I398*H398,0)</f>
        <v>0</v>
      </c>
      <c r="BL398" s="18" t="s">
        <v>201</v>
      </c>
      <c r="BM398" s="183" t="s">
        <v>794</v>
      </c>
    </row>
    <row r="399" s="13" customFormat="1">
      <c r="A399" s="13"/>
      <c r="B399" s="185"/>
      <c r="C399" s="13"/>
      <c r="D399" s="186" t="s">
        <v>163</v>
      </c>
      <c r="E399" s="187" t="s">
        <v>1</v>
      </c>
      <c r="F399" s="188" t="s">
        <v>1049</v>
      </c>
      <c r="G399" s="13"/>
      <c r="H399" s="189">
        <v>10.4</v>
      </c>
      <c r="I399" s="190"/>
      <c r="J399" s="13"/>
      <c r="K399" s="13"/>
      <c r="L399" s="185"/>
      <c r="M399" s="191"/>
      <c r="N399" s="192"/>
      <c r="O399" s="192"/>
      <c r="P399" s="192"/>
      <c r="Q399" s="192"/>
      <c r="R399" s="192"/>
      <c r="S399" s="192"/>
      <c r="T399" s="19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7" t="s">
        <v>163</v>
      </c>
      <c r="AU399" s="187" t="s">
        <v>86</v>
      </c>
      <c r="AV399" s="13" t="s">
        <v>86</v>
      </c>
      <c r="AW399" s="13" t="s">
        <v>33</v>
      </c>
      <c r="AX399" s="13" t="s">
        <v>77</v>
      </c>
      <c r="AY399" s="187" t="s">
        <v>153</v>
      </c>
    </row>
    <row r="400" s="14" customFormat="1">
      <c r="A400" s="14"/>
      <c r="B400" s="194"/>
      <c r="C400" s="14"/>
      <c r="D400" s="186" t="s">
        <v>163</v>
      </c>
      <c r="E400" s="195" t="s">
        <v>1</v>
      </c>
      <c r="F400" s="196" t="s">
        <v>796</v>
      </c>
      <c r="G400" s="14"/>
      <c r="H400" s="197">
        <v>10.4</v>
      </c>
      <c r="I400" s="198"/>
      <c r="J400" s="14"/>
      <c r="K400" s="14"/>
      <c r="L400" s="194"/>
      <c r="M400" s="199"/>
      <c r="N400" s="200"/>
      <c r="O400" s="200"/>
      <c r="P400" s="200"/>
      <c r="Q400" s="200"/>
      <c r="R400" s="200"/>
      <c r="S400" s="200"/>
      <c r="T400" s="20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5" t="s">
        <v>163</v>
      </c>
      <c r="AU400" s="195" t="s">
        <v>86</v>
      </c>
      <c r="AV400" s="14" t="s">
        <v>154</v>
      </c>
      <c r="AW400" s="14" t="s">
        <v>33</v>
      </c>
      <c r="AX400" s="14" t="s">
        <v>8</v>
      </c>
      <c r="AY400" s="195" t="s">
        <v>153</v>
      </c>
    </row>
    <row r="401" s="2" customFormat="1" ht="24.15" customHeight="1">
      <c r="A401" s="37"/>
      <c r="B401" s="171"/>
      <c r="C401" s="172" t="s">
        <v>560</v>
      </c>
      <c r="D401" s="172" t="s">
        <v>156</v>
      </c>
      <c r="E401" s="173" t="s">
        <v>798</v>
      </c>
      <c r="F401" s="174" t="s">
        <v>799</v>
      </c>
      <c r="G401" s="175" t="s">
        <v>159</v>
      </c>
      <c r="H401" s="176">
        <v>10.4</v>
      </c>
      <c r="I401" s="177"/>
      <c r="J401" s="178">
        <f>ROUND(I401*H401,0)</f>
        <v>0</v>
      </c>
      <c r="K401" s="174" t="s">
        <v>160</v>
      </c>
      <c r="L401" s="38"/>
      <c r="M401" s="179" t="s">
        <v>1</v>
      </c>
      <c r="N401" s="180" t="s">
        <v>42</v>
      </c>
      <c r="O401" s="76"/>
      <c r="P401" s="181">
        <f>O401*H401</f>
        <v>0</v>
      </c>
      <c r="Q401" s="181">
        <v>0.00028600000000000001</v>
      </c>
      <c r="R401" s="181">
        <f>Q401*H401</f>
        <v>0.0029744000000000003</v>
      </c>
      <c r="S401" s="181">
        <v>0</v>
      </c>
      <c r="T401" s="18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3" t="s">
        <v>201</v>
      </c>
      <c r="AT401" s="183" t="s">
        <v>156</v>
      </c>
      <c r="AU401" s="183" t="s">
        <v>86</v>
      </c>
      <c r="AY401" s="18" t="s">
        <v>153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8" t="s">
        <v>8</v>
      </c>
      <c r="BK401" s="184">
        <f>ROUND(I401*H401,0)</f>
        <v>0</v>
      </c>
      <c r="BL401" s="18" t="s">
        <v>201</v>
      </c>
      <c r="BM401" s="183" t="s">
        <v>800</v>
      </c>
    </row>
    <row r="402" s="13" customFormat="1">
      <c r="A402" s="13"/>
      <c r="B402" s="185"/>
      <c r="C402" s="13"/>
      <c r="D402" s="186" t="s">
        <v>163</v>
      </c>
      <c r="E402" s="187" t="s">
        <v>1</v>
      </c>
      <c r="F402" s="188" t="s">
        <v>1049</v>
      </c>
      <c r="G402" s="13"/>
      <c r="H402" s="189">
        <v>10.4</v>
      </c>
      <c r="I402" s="190"/>
      <c r="J402" s="13"/>
      <c r="K402" s="13"/>
      <c r="L402" s="185"/>
      <c r="M402" s="191"/>
      <c r="N402" s="192"/>
      <c r="O402" s="192"/>
      <c r="P402" s="192"/>
      <c r="Q402" s="192"/>
      <c r="R402" s="192"/>
      <c r="S402" s="192"/>
      <c r="T402" s="19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7" t="s">
        <v>163</v>
      </c>
      <c r="AU402" s="187" t="s">
        <v>86</v>
      </c>
      <c r="AV402" s="13" t="s">
        <v>86</v>
      </c>
      <c r="AW402" s="13" t="s">
        <v>33</v>
      </c>
      <c r="AX402" s="13" t="s">
        <v>77</v>
      </c>
      <c r="AY402" s="187" t="s">
        <v>153</v>
      </c>
    </row>
    <row r="403" s="14" customFormat="1">
      <c r="A403" s="14"/>
      <c r="B403" s="194"/>
      <c r="C403" s="14"/>
      <c r="D403" s="186" t="s">
        <v>163</v>
      </c>
      <c r="E403" s="195" t="s">
        <v>1</v>
      </c>
      <c r="F403" s="196" t="s">
        <v>796</v>
      </c>
      <c r="G403" s="14"/>
      <c r="H403" s="197">
        <v>10.4</v>
      </c>
      <c r="I403" s="198"/>
      <c r="J403" s="14"/>
      <c r="K403" s="14"/>
      <c r="L403" s="194"/>
      <c r="M403" s="199"/>
      <c r="N403" s="200"/>
      <c r="O403" s="200"/>
      <c r="P403" s="200"/>
      <c r="Q403" s="200"/>
      <c r="R403" s="200"/>
      <c r="S403" s="200"/>
      <c r="T403" s="20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5" t="s">
        <v>163</v>
      </c>
      <c r="AU403" s="195" t="s">
        <v>86</v>
      </c>
      <c r="AV403" s="14" t="s">
        <v>154</v>
      </c>
      <c r="AW403" s="14" t="s">
        <v>33</v>
      </c>
      <c r="AX403" s="14" t="s">
        <v>8</v>
      </c>
      <c r="AY403" s="195" t="s">
        <v>153</v>
      </c>
    </row>
    <row r="404" s="2" customFormat="1" ht="21.75" customHeight="1">
      <c r="A404" s="37"/>
      <c r="B404" s="171"/>
      <c r="C404" s="172" t="s">
        <v>763</v>
      </c>
      <c r="D404" s="172" t="s">
        <v>156</v>
      </c>
      <c r="E404" s="173" t="s">
        <v>802</v>
      </c>
      <c r="F404" s="174" t="s">
        <v>803</v>
      </c>
      <c r="G404" s="175" t="s">
        <v>159</v>
      </c>
      <c r="H404" s="176">
        <v>15.6</v>
      </c>
      <c r="I404" s="177"/>
      <c r="J404" s="178">
        <f>ROUND(I404*H404,0)</f>
        <v>0</v>
      </c>
      <c r="K404" s="174" t="s">
        <v>1</v>
      </c>
      <c r="L404" s="38"/>
      <c r="M404" s="179" t="s">
        <v>1</v>
      </c>
      <c r="N404" s="180" t="s">
        <v>42</v>
      </c>
      <c r="O404" s="76"/>
      <c r="P404" s="181">
        <f>O404*H404</f>
        <v>0</v>
      </c>
      <c r="Q404" s="181">
        <v>0.00025500000000000002</v>
      </c>
      <c r="R404" s="181">
        <f>Q404*H404</f>
        <v>0.0039779999999999998</v>
      </c>
      <c r="S404" s="181">
        <v>0</v>
      </c>
      <c r="T404" s="182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3" t="s">
        <v>201</v>
      </c>
      <c r="AT404" s="183" t="s">
        <v>156</v>
      </c>
      <c r="AU404" s="183" t="s">
        <v>86</v>
      </c>
      <c r="AY404" s="18" t="s">
        <v>153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8" t="s">
        <v>8</v>
      </c>
      <c r="BK404" s="184">
        <f>ROUND(I404*H404,0)</f>
        <v>0</v>
      </c>
      <c r="BL404" s="18" t="s">
        <v>201</v>
      </c>
      <c r="BM404" s="183" t="s">
        <v>804</v>
      </c>
    </row>
    <row r="405" s="13" customFormat="1">
      <c r="A405" s="13"/>
      <c r="B405" s="185"/>
      <c r="C405" s="13"/>
      <c r="D405" s="186" t="s">
        <v>163</v>
      </c>
      <c r="E405" s="187" t="s">
        <v>1</v>
      </c>
      <c r="F405" s="188" t="s">
        <v>1067</v>
      </c>
      <c r="G405" s="13"/>
      <c r="H405" s="189">
        <v>12.4</v>
      </c>
      <c r="I405" s="190"/>
      <c r="J405" s="13"/>
      <c r="K405" s="13"/>
      <c r="L405" s="185"/>
      <c r="M405" s="191"/>
      <c r="N405" s="192"/>
      <c r="O405" s="192"/>
      <c r="P405" s="192"/>
      <c r="Q405" s="192"/>
      <c r="R405" s="192"/>
      <c r="S405" s="192"/>
      <c r="T405" s="19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7" t="s">
        <v>163</v>
      </c>
      <c r="AU405" s="187" t="s">
        <v>86</v>
      </c>
      <c r="AV405" s="13" t="s">
        <v>86</v>
      </c>
      <c r="AW405" s="13" t="s">
        <v>33</v>
      </c>
      <c r="AX405" s="13" t="s">
        <v>77</v>
      </c>
      <c r="AY405" s="187" t="s">
        <v>153</v>
      </c>
    </row>
    <row r="406" s="14" customFormat="1">
      <c r="A406" s="14"/>
      <c r="B406" s="194"/>
      <c r="C406" s="14"/>
      <c r="D406" s="186" t="s">
        <v>163</v>
      </c>
      <c r="E406" s="195" t="s">
        <v>1</v>
      </c>
      <c r="F406" s="196" t="s">
        <v>807</v>
      </c>
      <c r="G406" s="14"/>
      <c r="H406" s="197">
        <v>12.4</v>
      </c>
      <c r="I406" s="198"/>
      <c r="J406" s="14"/>
      <c r="K406" s="14"/>
      <c r="L406" s="194"/>
      <c r="M406" s="199"/>
      <c r="N406" s="200"/>
      <c r="O406" s="200"/>
      <c r="P406" s="200"/>
      <c r="Q406" s="200"/>
      <c r="R406" s="200"/>
      <c r="S406" s="200"/>
      <c r="T406" s="20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5" t="s">
        <v>163</v>
      </c>
      <c r="AU406" s="195" t="s">
        <v>86</v>
      </c>
      <c r="AV406" s="14" t="s">
        <v>154</v>
      </c>
      <c r="AW406" s="14" t="s">
        <v>33</v>
      </c>
      <c r="AX406" s="14" t="s">
        <v>77</v>
      </c>
      <c r="AY406" s="195" t="s">
        <v>153</v>
      </c>
    </row>
    <row r="407" s="13" customFormat="1">
      <c r="A407" s="13"/>
      <c r="B407" s="185"/>
      <c r="C407" s="13"/>
      <c r="D407" s="186" t="s">
        <v>163</v>
      </c>
      <c r="E407" s="187" t="s">
        <v>1</v>
      </c>
      <c r="F407" s="188" t="s">
        <v>1068</v>
      </c>
      <c r="G407" s="13"/>
      <c r="H407" s="189">
        <v>3.2000000000000002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163</v>
      </c>
      <c r="AU407" s="187" t="s">
        <v>86</v>
      </c>
      <c r="AV407" s="13" t="s">
        <v>86</v>
      </c>
      <c r="AW407" s="13" t="s">
        <v>33</v>
      </c>
      <c r="AX407" s="13" t="s">
        <v>77</v>
      </c>
      <c r="AY407" s="187" t="s">
        <v>153</v>
      </c>
    </row>
    <row r="408" s="14" customFormat="1">
      <c r="A408" s="14"/>
      <c r="B408" s="194"/>
      <c r="C408" s="14"/>
      <c r="D408" s="186" t="s">
        <v>163</v>
      </c>
      <c r="E408" s="195" t="s">
        <v>1</v>
      </c>
      <c r="F408" s="196" t="s">
        <v>809</v>
      </c>
      <c r="G408" s="14"/>
      <c r="H408" s="197">
        <v>3.2000000000000002</v>
      </c>
      <c r="I408" s="198"/>
      <c r="J408" s="14"/>
      <c r="K408" s="14"/>
      <c r="L408" s="194"/>
      <c r="M408" s="199"/>
      <c r="N408" s="200"/>
      <c r="O408" s="200"/>
      <c r="P408" s="200"/>
      <c r="Q408" s="200"/>
      <c r="R408" s="200"/>
      <c r="S408" s="200"/>
      <c r="T408" s="20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5" t="s">
        <v>163</v>
      </c>
      <c r="AU408" s="195" t="s">
        <v>86</v>
      </c>
      <c r="AV408" s="14" t="s">
        <v>154</v>
      </c>
      <c r="AW408" s="14" t="s">
        <v>33</v>
      </c>
      <c r="AX408" s="14" t="s">
        <v>77</v>
      </c>
      <c r="AY408" s="195" t="s">
        <v>153</v>
      </c>
    </row>
    <row r="409" s="15" customFormat="1">
      <c r="A409" s="15"/>
      <c r="B409" s="212"/>
      <c r="C409" s="15"/>
      <c r="D409" s="186" t="s">
        <v>163</v>
      </c>
      <c r="E409" s="213" t="s">
        <v>110</v>
      </c>
      <c r="F409" s="214" t="s">
        <v>766</v>
      </c>
      <c r="G409" s="15"/>
      <c r="H409" s="215">
        <v>15.6</v>
      </c>
      <c r="I409" s="216"/>
      <c r="J409" s="15"/>
      <c r="K409" s="15"/>
      <c r="L409" s="212"/>
      <c r="M409" s="217"/>
      <c r="N409" s="218"/>
      <c r="O409" s="218"/>
      <c r="P409" s="218"/>
      <c r="Q409" s="218"/>
      <c r="R409" s="218"/>
      <c r="S409" s="218"/>
      <c r="T409" s="21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13" t="s">
        <v>163</v>
      </c>
      <c r="AU409" s="213" t="s">
        <v>86</v>
      </c>
      <c r="AV409" s="15" t="s">
        <v>161</v>
      </c>
      <c r="AW409" s="15" t="s">
        <v>33</v>
      </c>
      <c r="AX409" s="15" t="s">
        <v>8</v>
      </c>
      <c r="AY409" s="213" t="s">
        <v>153</v>
      </c>
    </row>
    <row r="410" s="2" customFormat="1" ht="16.5" customHeight="1">
      <c r="A410" s="37"/>
      <c r="B410" s="171"/>
      <c r="C410" s="202" t="s">
        <v>564</v>
      </c>
      <c r="D410" s="202" t="s">
        <v>257</v>
      </c>
      <c r="E410" s="203" t="s">
        <v>811</v>
      </c>
      <c r="F410" s="204" t="s">
        <v>812</v>
      </c>
      <c r="G410" s="205" t="s">
        <v>159</v>
      </c>
      <c r="H410" s="206">
        <v>17.16</v>
      </c>
      <c r="I410" s="207"/>
      <c r="J410" s="208">
        <f>ROUND(I410*H410,0)</f>
        <v>0</v>
      </c>
      <c r="K410" s="204" t="s">
        <v>1</v>
      </c>
      <c r="L410" s="209"/>
      <c r="M410" s="210" t="s">
        <v>1</v>
      </c>
      <c r="N410" s="211" t="s">
        <v>42</v>
      </c>
      <c r="O410" s="76"/>
      <c r="P410" s="181">
        <f>O410*H410</f>
        <v>0</v>
      </c>
      <c r="Q410" s="181">
        <v>0.00027999999999999998</v>
      </c>
      <c r="R410" s="181">
        <f>Q410*H410</f>
        <v>0.0048047999999999997</v>
      </c>
      <c r="S410" s="181">
        <v>0</v>
      </c>
      <c r="T410" s="182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3" t="s">
        <v>260</v>
      </c>
      <c r="AT410" s="183" t="s">
        <v>257</v>
      </c>
      <c r="AU410" s="183" t="s">
        <v>86</v>
      </c>
      <c r="AY410" s="18" t="s">
        <v>153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8" t="s">
        <v>8</v>
      </c>
      <c r="BK410" s="184">
        <f>ROUND(I410*H410,0)</f>
        <v>0</v>
      </c>
      <c r="BL410" s="18" t="s">
        <v>201</v>
      </c>
      <c r="BM410" s="183" t="s">
        <v>813</v>
      </c>
    </row>
    <row r="411" s="13" customFormat="1">
      <c r="A411" s="13"/>
      <c r="B411" s="185"/>
      <c r="C411" s="13"/>
      <c r="D411" s="186" t="s">
        <v>163</v>
      </c>
      <c r="E411" s="187" t="s">
        <v>1</v>
      </c>
      <c r="F411" s="188" t="s">
        <v>814</v>
      </c>
      <c r="G411" s="13"/>
      <c r="H411" s="189">
        <v>17.16</v>
      </c>
      <c r="I411" s="190"/>
      <c r="J411" s="13"/>
      <c r="K411" s="13"/>
      <c r="L411" s="185"/>
      <c r="M411" s="191"/>
      <c r="N411" s="192"/>
      <c r="O411" s="192"/>
      <c r="P411" s="192"/>
      <c r="Q411" s="192"/>
      <c r="R411" s="192"/>
      <c r="S411" s="192"/>
      <c r="T411" s="19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7" t="s">
        <v>163</v>
      </c>
      <c r="AU411" s="187" t="s">
        <v>86</v>
      </c>
      <c r="AV411" s="13" t="s">
        <v>86</v>
      </c>
      <c r="AW411" s="13" t="s">
        <v>33</v>
      </c>
      <c r="AX411" s="13" t="s">
        <v>8</v>
      </c>
      <c r="AY411" s="187" t="s">
        <v>153</v>
      </c>
    </row>
    <row r="412" s="12" customFormat="1" ht="22.8" customHeight="1">
      <c r="A412" s="12"/>
      <c r="B412" s="158"/>
      <c r="C412" s="12"/>
      <c r="D412" s="159" t="s">
        <v>76</v>
      </c>
      <c r="E412" s="169" t="s">
        <v>1069</v>
      </c>
      <c r="F412" s="169" t="s">
        <v>1070</v>
      </c>
      <c r="G412" s="12"/>
      <c r="H412" s="12"/>
      <c r="I412" s="161"/>
      <c r="J412" s="170">
        <f>BK412</f>
        <v>0</v>
      </c>
      <c r="K412" s="12"/>
      <c r="L412" s="158"/>
      <c r="M412" s="163"/>
      <c r="N412" s="164"/>
      <c r="O412" s="164"/>
      <c r="P412" s="165">
        <f>SUM(P413:P416)</f>
        <v>0</v>
      </c>
      <c r="Q412" s="164"/>
      <c r="R412" s="165">
        <f>SUM(R413:R416)</f>
        <v>0.019069680000000002</v>
      </c>
      <c r="S412" s="164"/>
      <c r="T412" s="166">
        <f>SUM(T413:T416)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59" t="s">
        <v>86</v>
      </c>
      <c r="AT412" s="167" t="s">
        <v>76</v>
      </c>
      <c r="AU412" s="167" t="s">
        <v>8</v>
      </c>
      <c r="AY412" s="159" t="s">
        <v>153</v>
      </c>
      <c r="BK412" s="168">
        <f>SUM(BK413:BK416)</f>
        <v>0</v>
      </c>
    </row>
    <row r="413" s="2" customFormat="1" ht="24.15" customHeight="1">
      <c r="A413" s="37"/>
      <c r="B413" s="171"/>
      <c r="C413" s="172" t="s">
        <v>770</v>
      </c>
      <c r="D413" s="172" t="s">
        <v>156</v>
      </c>
      <c r="E413" s="173" t="s">
        <v>1071</v>
      </c>
      <c r="F413" s="174" t="s">
        <v>1072</v>
      </c>
      <c r="G413" s="175" t="s">
        <v>159</v>
      </c>
      <c r="H413" s="176">
        <v>0.80000000000000004</v>
      </c>
      <c r="I413" s="177"/>
      <c r="J413" s="178">
        <f>ROUND(I413*H413,0)</f>
        <v>0</v>
      </c>
      <c r="K413" s="174" t="s">
        <v>1</v>
      </c>
      <c r="L413" s="38"/>
      <c r="M413" s="179" t="s">
        <v>1</v>
      </c>
      <c r="N413" s="180" t="s">
        <v>42</v>
      </c>
      <c r="O413" s="76"/>
      <c r="P413" s="181">
        <f>O413*H413</f>
        <v>0</v>
      </c>
      <c r="Q413" s="181">
        <v>0.0238371</v>
      </c>
      <c r="R413" s="181">
        <f>Q413*H413</f>
        <v>0.019069680000000002</v>
      </c>
      <c r="S413" s="181">
        <v>0</v>
      </c>
      <c r="T413" s="18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3" t="s">
        <v>201</v>
      </c>
      <c r="AT413" s="183" t="s">
        <v>156</v>
      </c>
      <c r="AU413" s="183" t="s">
        <v>86</v>
      </c>
      <c r="AY413" s="18" t="s">
        <v>153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8" t="s">
        <v>8</v>
      </c>
      <c r="BK413" s="184">
        <f>ROUND(I413*H413,0)</f>
        <v>0</v>
      </c>
      <c r="BL413" s="18" t="s">
        <v>201</v>
      </c>
      <c r="BM413" s="183" t="s">
        <v>1073</v>
      </c>
    </row>
    <row r="414" s="13" customFormat="1">
      <c r="A414" s="13"/>
      <c r="B414" s="185"/>
      <c r="C414" s="13"/>
      <c r="D414" s="186" t="s">
        <v>163</v>
      </c>
      <c r="E414" s="187" t="s">
        <v>1</v>
      </c>
      <c r="F414" s="188" t="s">
        <v>1074</v>
      </c>
      <c r="G414" s="13"/>
      <c r="H414" s="189">
        <v>0.80000000000000004</v>
      </c>
      <c r="I414" s="190"/>
      <c r="J414" s="13"/>
      <c r="K414" s="13"/>
      <c r="L414" s="185"/>
      <c r="M414" s="191"/>
      <c r="N414" s="192"/>
      <c r="O414" s="192"/>
      <c r="P414" s="192"/>
      <c r="Q414" s="192"/>
      <c r="R414" s="192"/>
      <c r="S414" s="192"/>
      <c r="T414" s="19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7" t="s">
        <v>163</v>
      </c>
      <c r="AU414" s="187" t="s">
        <v>86</v>
      </c>
      <c r="AV414" s="13" t="s">
        <v>86</v>
      </c>
      <c r="AW414" s="13" t="s">
        <v>33</v>
      </c>
      <c r="AX414" s="13" t="s">
        <v>8</v>
      </c>
      <c r="AY414" s="187" t="s">
        <v>153</v>
      </c>
    </row>
    <row r="415" s="2" customFormat="1" ht="24.15" customHeight="1">
      <c r="A415" s="37"/>
      <c r="B415" s="171"/>
      <c r="C415" s="172" t="s">
        <v>570</v>
      </c>
      <c r="D415" s="172" t="s">
        <v>156</v>
      </c>
      <c r="E415" s="173" t="s">
        <v>1075</v>
      </c>
      <c r="F415" s="174" t="s">
        <v>1076</v>
      </c>
      <c r="G415" s="175" t="s">
        <v>206</v>
      </c>
      <c r="H415" s="176">
        <v>0.019</v>
      </c>
      <c r="I415" s="177"/>
      <c r="J415" s="178">
        <f>ROUND(I415*H415,0)</f>
        <v>0</v>
      </c>
      <c r="K415" s="174" t="s">
        <v>160</v>
      </c>
      <c r="L415" s="38"/>
      <c r="M415" s="179" t="s">
        <v>1</v>
      </c>
      <c r="N415" s="180" t="s">
        <v>42</v>
      </c>
      <c r="O415" s="76"/>
      <c r="P415" s="181">
        <f>O415*H415</f>
        <v>0</v>
      </c>
      <c r="Q415" s="181">
        <v>0</v>
      </c>
      <c r="R415" s="181">
        <f>Q415*H415</f>
        <v>0</v>
      </c>
      <c r="S415" s="181">
        <v>0</v>
      </c>
      <c r="T415" s="18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3" t="s">
        <v>201</v>
      </c>
      <c r="AT415" s="183" t="s">
        <v>156</v>
      </c>
      <c r="AU415" s="183" t="s">
        <v>86</v>
      </c>
      <c r="AY415" s="18" t="s">
        <v>153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8</v>
      </c>
      <c r="BK415" s="184">
        <f>ROUND(I415*H415,0)</f>
        <v>0</v>
      </c>
      <c r="BL415" s="18" t="s">
        <v>201</v>
      </c>
      <c r="BM415" s="183" t="s">
        <v>1077</v>
      </c>
    </row>
    <row r="416" s="2" customFormat="1" ht="24.15" customHeight="1">
      <c r="A416" s="37"/>
      <c r="B416" s="171"/>
      <c r="C416" s="172" t="s">
        <v>779</v>
      </c>
      <c r="D416" s="172" t="s">
        <v>156</v>
      </c>
      <c r="E416" s="173" t="s">
        <v>1078</v>
      </c>
      <c r="F416" s="174" t="s">
        <v>1079</v>
      </c>
      <c r="G416" s="175" t="s">
        <v>206</v>
      </c>
      <c r="H416" s="176">
        <v>0.019</v>
      </c>
      <c r="I416" s="177"/>
      <c r="J416" s="178">
        <f>ROUND(I416*H416,0)</f>
        <v>0</v>
      </c>
      <c r="K416" s="174" t="s">
        <v>160</v>
      </c>
      <c r="L416" s="38"/>
      <c r="M416" s="179" t="s">
        <v>1</v>
      </c>
      <c r="N416" s="180" t="s">
        <v>42</v>
      </c>
      <c r="O416" s="76"/>
      <c r="P416" s="181">
        <f>O416*H416</f>
        <v>0</v>
      </c>
      <c r="Q416" s="181">
        <v>0</v>
      </c>
      <c r="R416" s="181">
        <f>Q416*H416</f>
        <v>0</v>
      </c>
      <c r="S416" s="181">
        <v>0</v>
      </c>
      <c r="T416" s="18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3" t="s">
        <v>201</v>
      </c>
      <c r="AT416" s="183" t="s">
        <v>156</v>
      </c>
      <c r="AU416" s="183" t="s">
        <v>86</v>
      </c>
      <c r="AY416" s="18" t="s">
        <v>153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8" t="s">
        <v>8</v>
      </c>
      <c r="BK416" s="184">
        <f>ROUND(I416*H416,0)</f>
        <v>0</v>
      </c>
      <c r="BL416" s="18" t="s">
        <v>201</v>
      </c>
      <c r="BM416" s="183" t="s">
        <v>1080</v>
      </c>
    </row>
    <row r="417" s="12" customFormat="1" ht="25.92" customHeight="1">
      <c r="A417" s="12"/>
      <c r="B417" s="158"/>
      <c r="C417" s="12"/>
      <c r="D417" s="159" t="s">
        <v>76</v>
      </c>
      <c r="E417" s="160" t="s">
        <v>815</v>
      </c>
      <c r="F417" s="160" t="s">
        <v>816</v>
      </c>
      <c r="G417" s="12"/>
      <c r="H417" s="12"/>
      <c r="I417" s="161"/>
      <c r="J417" s="162">
        <f>BK417</f>
        <v>0</v>
      </c>
      <c r="K417" s="12"/>
      <c r="L417" s="158"/>
      <c r="M417" s="163"/>
      <c r="N417" s="164"/>
      <c r="O417" s="164"/>
      <c r="P417" s="165">
        <f>SUM(P418:P435)</f>
        <v>0</v>
      </c>
      <c r="Q417" s="164"/>
      <c r="R417" s="165">
        <f>SUM(R418:R435)</f>
        <v>0</v>
      </c>
      <c r="S417" s="164"/>
      <c r="T417" s="166">
        <f>SUM(T418:T435)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59" t="s">
        <v>161</v>
      </c>
      <c r="AT417" s="167" t="s">
        <v>76</v>
      </c>
      <c r="AU417" s="167" t="s">
        <v>77</v>
      </c>
      <c r="AY417" s="159" t="s">
        <v>153</v>
      </c>
      <c r="BK417" s="168">
        <f>SUM(BK418:BK435)</f>
        <v>0</v>
      </c>
    </row>
    <row r="418" s="2" customFormat="1" ht="16.5" customHeight="1">
      <c r="A418" s="37"/>
      <c r="B418" s="171"/>
      <c r="C418" s="172" t="s">
        <v>576</v>
      </c>
      <c r="D418" s="172" t="s">
        <v>156</v>
      </c>
      <c r="E418" s="173" t="s">
        <v>818</v>
      </c>
      <c r="F418" s="174" t="s">
        <v>819</v>
      </c>
      <c r="G418" s="175" t="s">
        <v>820</v>
      </c>
      <c r="H418" s="176">
        <v>8</v>
      </c>
      <c r="I418" s="177"/>
      <c r="J418" s="178">
        <f>ROUND(I418*H418,0)</f>
        <v>0</v>
      </c>
      <c r="K418" s="174" t="s">
        <v>160</v>
      </c>
      <c r="L418" s="38"/>
      <c r="M418" s="179" t="s">
        <v>1</v>
      </c>
      <c r="N418" s="180" t="s">
        <v>42</v>
      </c>
      <c r="O418" s="76"/>
      <c r="P418" s="181">
        <f>O418*H418</f>
        <v>0</v>
      </c>
      <c r="Q418" s="181">
        <v>0</v>
      </c>
      <c r="R418" s="181">
        <f>Q418*H418</f>
        <v>0</v>
      </c>
      <c r="S418" s="181">
        <v>0</v>
      </c>
      <c r="T418" s="182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3" t="s">
        <v>821</v>
      </c>
      <c r="AT418" s="183" t="s">
        <v>156</v>
      </c>
      <c r="AU418" s="183" t="s">
        <v>8</v>
      </c>
      <c r="AY418" s="18" t="s">
        <v>153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8" t="s">
        <v>8</v>
      </c>
      <c r="BK418" s="184">
        <f>ROUND(I418*H418,0)</f>
        <v>0</v>
      </c>
      <c r="BL418" s="18" t="s">
        <v>821</v>
      </c>
      <c r="BM418" s="183" t="s">
        <v>822</v>
      </c>
    </row>
    <row r="419" s="13" customFormat="1">
      <c r="A419" s="13"/>
      <c r="B419" s="185"/>
      <c r="C419" s="13"/>
      <c r="D419" s="186" t="s">
        <v>163</v>
      </c>
      <c r="E419" s="187" t="s">
        <v>1</v>
      </c>
      <c r="F419" s="188" t="s">
        <v>823</v>
      </c>
      <c r="G419" s="13"/>
      <c r="H419" s="189">
        <v>8</v>
      </c>
      <c r="I419" s="190"/>
      <c r="J419" s="13"/>
      <c r="K419" s="13"/>
      <c r="L419" s="185"/>
      <c r="M419" s="191"/>
      <c r="N419" s="192"/>
      <c r="O419" s="192"/>
      <c r="P419" s="192"/>
      <c r="Q419" s="192"/>
      <c r="R419" s="192"/>
      <c r="S419" s="192"/>
      <c r="T419" s="19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163</v>
      </c>
      <c r="AU419" s="187" t="s">
        <v>8</v>
      </c>
      <c r="AV419" s="13" t="s">
        <v>86</v>
      </c>
      <c r="AW419" s="13" t="s">
        <v>33</v>
      </c>
      <c r="AX419" s="13" t="s">
        <v>8</v>
      </c>
      <c r="AY419" s="187" t="s">
        <v>153</v>
      </c>
    </row>
    <row r="420" s="2" customFormat="1" ht="16.5" customHeight="1">
      <c r="A420" s="37"/>
      <c r="B420" s="171"/>
      <c r="C420" s="172" t="s">
        <v>786</v>
      </c>
      <c r="D420" s="172" t="s">
        <v>156</v>
      </c>
      <c r="E420" s="173" t="s">
        <v>825</v>
      </c>
      <c r="F420" s="174" t="s">
        <v>826</v>
      </c>
      <c r="G420" s="175" t="s">
        <v>820</v>
      </c>
      <c r="H420" s="176">
        <v>8</v>
      </c>
      <c r="I420" s="177"/>
      <c r="J420" s="178">
        <f>ROUND(I420*H420,0)</f>
        <v>0</v>
      </c>
      <c r="K420" s="174" t="s">
        <v>160</v>
      </c>
      <c r="L420" s="38"/>
      <c r="M420" s="179" t="s">
        <v>1</v>
      </c>
      <c r="N420" s="180" t="s">
        <v>42</v>
      </c>
      <c r="O420" s="76"/>
      <c r="P420" s="181">
        <f>O420*H420</f>
        <v>0</v>
      </c>
      <c r="Q420" s="181">
        <v>0</v>
      </c>
      <c r="R420" s="181">
        <f>Q420*H420</f>
        <v>0</v>
      </c>
      <c r="S420" s="181">
        <v>0</v>
      </c>
      <c r="T420" s="182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3" t="s">
        <v>821</v>
      </c>
      <c r="AT420" s="183" t="s">
        <v>156</v>
      </c>
      <c r="AU420" s="183" t="s">
        <v>8</v>
      </c>
      <c r="AY420" s="18" t="s">
        <v>153</v>
      </c>
      <c r="BE420" s="184">
        <f>IF(N420="základní",J420,0)</f>
        <v>0</v>
      </c>
      <c r="BF420" s="184">
        <f>IF(N420="snížená",J420,0)</f>
        <v>0</v>
      </c>
      <c r="BG420" s="184">
        <f>IF(N420="zákl. přenesená",J420,0)</f>
        <v>0</v>
      </c>
      <c r="BH420" s="184">
        <f>IF(N420="sníž. přenesená",J420,0)</f>
        <v>0</v>
      </c>
      <c r="BI420" s="184">
        <f>IF(N420="nulová",J420,0)</f>
        <v>0</v>
      </c>
      <c r="BJ420" s="18" t="s">
        <v>8</v>
      </c>
      <c r="BK420" s="184">
        <f>ROUND(I420*H420,0)</f>
        <v>0</v>
      </c>
      <c r="BL420" s="18" t="s">
        <v>821</v>
      </c>
      <c r="BM420" s="183" t="s">
        <v>827</v>
      </c>
    </row>
    <row r="421" s="13" customFormat="1">
      <c r="A421" s="13"/>
      <c r="B421" s="185"/>
      <c r="C421" s="13"/>
      <c r="D421" s="186" t="s">
        <v>163</v>
      </c>
      <c r="E421" s="187" t="s">
        <v>1</v>
      </c>
      <c r="F421" s="188" t="s">
        <v>828</v>
      </c>
      <c r="G421" s="13"/>
      <c r="H421" s="189">
        <v>8</v>
      </c>
      <c r="I421" s="190"/>
      <c r="J421" s="13"/>
      <c r="K421" s="13"/>
      <c r="L421" s="185"/>
      <c r="M421" s="191"/>
      <c r="N421" s="192"/>
      <c r="O421" s="192"/>
      <c r="P421" s="192"/>
      <c r="Q421" s="192"/>
      <c r="R421" s="192"/>
      <c r="S421" s="192"/>
      <c r="T421" s="19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163</v>
      </c>
      <c r="AU421" s="187" t="s">
        <v>8</v>
      </c>
      <c r="AV421" s="13" t="s">
        <v>86</v>
      </c>
      <c r="AW421" s="13" t="s">
        <v>33</v>
      </c>
      <c r="AX421" s="13" t="s">
        <v>77</v>
      </c>
      <c r="AY421" s="187" t="s">
        <v>153</v>
      </c>
    </row>
    <row r="422" s="14" customFormat="1">
      <c r="A422" s="14"/>
      <c r="B422" s="194"/>
      <c r="C422" s="14"/>
      <c r="D422" s="186" t="s">
        <v>163</v>
      </c>
      <c r="E422" s="195" t="s">
        <v>1</v>
      </c>
      <c r="F422" s="196" t="s">
        <v>189</v>
      </c>
      <c r="G422" s="14"/>
      <c r="H422" s="197">
        <v>8</v>
      </c>
      <c r="I422" s="198"/>
      <c r="J422" s="14"/>
      <c r="K422" s="14"/>
      <c r="L422" s="194"/>
      <c r="M422" s="199"/>
      <c r="N422" s="200"/>
      <c r="O422" s="200"/>
      <c r="P422" s="200"/>
      <c r="Q422" s="200"/>
      <c r="R422" s="200"/>
      <c r="S422" s="200"/>
      <c r="T422" s="20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5" t="s">
        <v>163</v>
      </c>
      <c r="AU422" s="195" t="s">
        <v>8</v>
      </c>
      <c r="AV422" s="14" t="s">
        <v>154</v>
      </c>
      <c r="AW422" s="14" t="s">
        <v>33</v>
      </c>
      <c r="AX422" s="14" t="s">
        <v>8</v>
      </c>
      <c r="AY422" s="195" t="s">
        <v>153</v>
      </c>
    </row>
    <row r="423" s="2" customFormat="1" ht="16.5" customHeight="1">
      <c r="A423" s="37"/>
      <c r="B423" s="171"/>
      <c r="C423" s="172" t="s">
        <v>584</v>
      </c>
      <c r="D423" s="172" t="s">
        <v>156</v>
      </c>
      <c r="E423" s="173" t="s">
        <v>830</v>
      </c>
      <c r="F423" s="174" t="s">
        <v>831</v>
      </c>
      <c r="G423" s="175" t="s">
        <v>820</v>
      </c>
      <c r="H423" s="176">
        <v>8</v>
      </c>
      <c r="I423" s="177"/>
      <c r="J423" s="178">
        <f>ROUND(I423*H423,0)</f>
        <v>0</v>
      </c>
      <c r="K423" s="174" t="s">
        <v>160</v>
      </c>
      <c r="L423" s="38"/>
      <c r="M423" s="179" t="s">
        <v>1</v>
      </c>
      <c r="N423" s="180" t="s">
        <v>42</v>
      </c>
      <c r="O423" s="76"/>
      <c r="P423" s="181">
        <f>O423*H423</f>
        <v>0</v>
      </c>
      <c r="Q423" s="181">
        <v>0</v>
      </c>
      <c r="R423" s="181">
        <f>Q423*H423</f>
        <v>0</v>
      </c>
      <c r="S423" s="181">
        <v>0</v>
      </c>
      <c r="T423" s="182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3" t="s">
        <v>821</v>
      </c>
      <c r="AT423" s="183" t="s">
        <v>156</v>
      </c>
      <c r="AU423" s="183" t="s">
        <v>8</v>
      </c>
      <c r="AY423" s="18" t="s">
        <v>153</v>
      </c>
      <c r="BE423" s="184">
        <f>IF(N423="základní",J423,0)</f>
        <v>0</v>
      </c>
      <c r="BF423" s="184">
        <f>IF(N423="snížená",J423,0)</f>
        <v>0</v>
      </c>
      <c r="BG423" s="184">
        <f>IF(N423="zákl. přenesená",J423,0)</f>
        <v>0</v>
      </c>
      <c r="BH423" s="184">
        <f>IF(N423="sníž. přenesená",J423,0)</f>
        <v>0</v>
      </c>
      <c r="BI423" s="184">
        <f>IF(N423="nulová",J423,0)</f>
        <v>0</v>
      </c>
      <c r="BJ423" s="18" t="s">
        <v>8</v>
      </c>
      <c r="BK423" s="184">
        <f>ROUND(I423*H423,0)</f>
        <v>0</v>
      </c>
      <c r="BL423" s="18" t="s">
        <v>821</v>
      </c>
      <c r="BM423" s="183" t="s">
        <v>832</v>
      </c>
    </row>
    <row r="424" s="13" customFormat="1">
      <c r="A424" s="13"/>
      <c r="B424" s="185"/>
      <c r="C424" s="13"/>
      <c r="D424" s="186" t="s">
        <v>163</v>
      </c>
      <c r="E424" s="187" t="s">
        <v>1</v>
      </c>
      <c r="F424" s="188" t="s">
        <v>833</v>
      </c>
      <c r="G424" s="13"/>
      <c r="H424" s="189">
        <v>8</v>
      </c>
      <c r="I424" s="190"/>
      <c r="J424" s="13"/>
      <c r="K424" s="13"/>
      <c r="L424" s="185"/>
      <c r="M424" s="191"/>
      <c r="N424" s="192"/>
      <c r="O424" s="192"/>
      <c r="P424" s="192"/>
      <c r="Q424" s="192"/>
      <c r="R424" s="192"/>
      <c r="S424" s="192"/>
      <c r="T424" s="19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7" t="s">
        <v>163</v>
      </c>
      <c r="AU424" s="187" t="s">
        <v>8</v>
      </c>
      <c r="AV424" s="13" t="s">
        <v>86</v>
      </c>
      <c r="AW424" s="13" t="s">
        <v>33</v>
      </c>
      <c r="AX424" s="13" t="s">
        <v>77</v>
      </c>
      <c r="AY424" s="187" t="s">
        <v>153</v>
      </c>
    </row>
    <row r="425" s="14" customFormat="1">
      <c r="A425" s="14"/>
      <c r="B425" s="194"/>
      <c r="C425" s="14"/>
      <c r="D425" s="186" t="s">
        <v>163</v>
      </c>
      <c r="E425" s="195" t="s">
        <v>1</v>
      </c>
      <c r="F425" s="196" t="s">
        <v>189</v>
      </c>
      <c r="G425" s="14"/>
      <c r="H425" s="197">
        <v>8</v>
      </c>
      <c r="I425" s="198"/>
      <c r="J425" s="14"/>
      <c r="K425" s="14"/>
      <c r="L425" s="194"/>
      <c r="M425" s="199"/>
      <c r="N425" s="200"/>
      <c r="O425" s="200"/>
      <c r="P425" s="200"/>
      <c r="Q425" s="200"/>
      <c r="R425" s="200"/>
      <c r="S425" s="200"/>
      <c r="T425" s="20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5" t="s">
        <v>163</v>
      </c>
      <c r="AU425" s="195" t="s">
        <v>8</v>
      </c>
      <c r="AV425" s="14" t="s">
        <v>154</v>
      </c>
      <c r="AW425" s="14" t="s">
        <v>33</v>
      </c>
      <c r="AX425" s="14" t="s">
        <v>8</v>
      </c>
      <c r="AY425" s="195" t="s">
        <v>153</v>
      </c>
    </row>
    <row r="426" s="2" customFormat="1" ht="16.5" customHeight="1">
      <c r="A426" s="37"/>
      <c r="B426" s="171"/>
      <c r="C426" s="172" t="s">
        <v>797</v>
      </c>
      <c r="D426" s="172" t="s">
        <v>156</v>
      </c>
      <c r="E426" s="173" t="s">
        <v>835</v>
      </c>
      <c r="F426" s="174" t="s">
        <v>836</v>
      </c>
      <c r="G426" s="175" t="s">
        <v>820</v>
      </c>
      <c r="H426" s="176">
        <v>8</v>
      </c>
      <c r="I426" s="177"/>
      <c r="J426" s="178">
        <f>ROUND(I426*H426,0)</f>
        <v>0</v>
      </c>
      <c r="K426" s="174" t="s">
        <v>160</v>
      </c>
      <c r="L426" s="38"/>
      <c r="M426" s="179" t="s">
        <v>1</v>
      </c>
      <c r="N426" s="180" t="s">
        <v>42</v>
      </c>
      <c r="O426" s="76"/>
      <c r="P426" s="181">
        <f>O426*H426</f>
        <v>0</v>
      </c>
      <c r="Q426" s="181">
        <v>0</v>
      </c>
      <c r="R426" s="181">
        <f>Q426*H426</f>
        <v>0</v>
      </c>
      <c r="S426" s="181">
        <v>0</v>
      </c>
      <c r="T426" s="182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3" t="s">
        <v>821</v>
      </c>
      <c r="AT426" s="183" t="s">
        <v>156</v>
      </c>
      <c r="AU426" s="183" t="s">
        <v>8</v>
      </c>
      <c r="AY426" s="18" t="s">
        <v>153</v>
      </c>
      <c r="BE426" s="184">
        <f>IF(N426="základní",J426,0)</f>
        <v>0</v>
      </c>
      <c r="BF426" s="184">
        <f>IF(N426="snížená",J426,0)</f>
        <v>0</v>
      </c>
      <c r="BG426" s="184">
        <f>IF(N426="zákl. přenesená",J426,0)</f>
        <v>0</v>
      </c>
      <c r="BH426" s="184">
        <f>IF(N426="sníž. přenesená",J426,0)</f>
        <v>0</v>
      </c>
      <c r="BI426" s="184">
        <f>IF(N426="nulová",J426,0)</f>
        <v>0</v>
      </c>
      <c r="BJ426" s="18" t="s">
        <v>8</v>
      </c>
      <c r="BK426" s="184">
        <f>ROUND(I426*H426,0)</f>
        <v>0</v>
      </c>
      <c r="BL426" s="18" t="s">
        <v>821</v>
      </c>
      <c r="BM426" s="183" t="s">
        <v>837</v>
      </c>
    </row>
    <row r="427" s="13" customFormat="1">
      <c r="A427" s="13"/>
      <c r="B427" s="185"/>
      <c r="C427" s="13"/>
      <c r="D427" s="186" t="s">
        <v>163</v>
      </c>
      <c r="E427" s="187" t="s">
        <v>1</v>
      </c>
      <c r="F427" s="188" t="s">
        <v>838</v>
      </c>
      <c r="G427" s="13"/>
      <c r="H427" s="189">
        <v>8</v>
      </c>
      <c r="I427" s="190"/>
      <c r="J427" s="13"/>
      <c r="K427" s="13"/>
      <c r="L427" s="185"/>
      <c r="M427" s="191"/>
      <c r="N427" s="192"/>
      <c r="O427" s="192"/>
      <c r="P427" s="192"/>
      <c r="Q427" s="192"/>
      <c r="R427" s="192"/>
      <c r="S427" s="192"/>
      <c r="T427" s="19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7" t="s">
        <v>163</v>
      </c>
      <c r="AU427" s="187" t="s">
        <v>8</v>
      </c>
      <c r="AV427" s="13" t="s">
        <v>86</v>
      </c>
      <c r="AW427" s="13" t="s">
        <v>33</v>
      </c>
      <c r="AX427" s="13" t="s">
        <v>77</v>
      </c>
      <c r="AY427" s="187" t="s">
        <v>153</v>
      </c>
    </row>
    <row r="428" s="14" customFormat="1">
      <c r="A428" s="14"/>
      <c r="B428" s="194"/>
      <c r="C428" s="14"/>
      <c r="D428" s="186" t="s">
        <v>163</v>
      </c>
      <c r="E428" s="195" t="s">
        <v>1</v>
      </c>
      <c r="F428" s="196" t="s">
        <v>189</v>
      </c>
      <c r="G428" s="14"/>
      <c r="H428" s="197">
        <v>8</v>
      </c>
      <c r="I428" s="198"/>
      <c r="J428" s="14"/>
      <c r="K428" s="14"/>
      <c r="L428" s="194"/>
      <c r="M428" s="199"/>
      <c r="N428" s="200"/>
      <c r="O428" s="200"/>
      <c r="P428" s="200"/>
      <c r="Q428" s="200"/>
      <c r="R428" s="200"/>
      <c r="S428" s="200"/>
      <c r="T428" s="20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5" t="s">
        <v>163</v>
      </c>
      <c r="AU428" s="195" t="s">
        <v>8</v>
      </c>
      <c r="AV428" s="14" t="s">
        <v>154</v>
      </c>
      <c r="AW428" s="14" t="s">
        <v>33</v>
      </c>
      <c r="AX428" s="14" t="s">
        <v>8</v>
      </c>
      <c r="AY428" s="195" t="s">
        <v>153</v>
      </c>
    </row>
    <row r="429" s="2" customFormat="1" ht="21.75" customHeight="1">
      <c r="A429" s="37"/>
      <c r="B429" s="171"/>
      <c r="C429" s="172" t="s">
        <v>801</v>
      </c>
      <c r="D429" s="172" t="s">
        <v>156</v>
      </c>
      <c r="E429" s="173" t="s">
        <v>839</v>
      </c>
      <c r="F429" s="174" t="s">
        <v>840</v>
      </c>
      <c r="G429" s="175" t="s">
        <v>820</v>
      </c>
      <c r="H429" s="176">
        <v>40</v>
      </c>
      <c r="I429" s="177"/>
      <c r="J429" s="178">
        <f>ROUND(I429*H429,0)</f>
        <v>0</v>
      </c>
      <c r="K429" s="174" t="s">
        <v>160</v>
      </c>
      <c r="L429" s="38"/>
      <c r="M429" s="179" t="s">
        <v>1</v>
      </c>
      <c r="N429" s="180" t="s">
        <v>42</v>
      </c>
      <c r="O429" s="76"/>
      <c r="P429" s="181">
        <f>O429*H429</f>
        <v>0</v>
      </c>
      <c r="Q429" s="181">
        <v>0</v>
      </c>
      <c r="R429" s="181">
        <f>Q429*H429</f>
        <v>0</v>
      </c>
      <c r="S429" s="181">
        <v>0</v>
      </c>
      <c r="T429" s="182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3" t="s">
        <v>821</v>
      </c>
      <c r="AT429" s="183" t="s">
        <v>156</v>
      </c>
      <c r="AU429" s="183" t="s">
        <v>8</v>
      </c>
      <c r="AY429" s="18" t="s">
        <v>153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8" t="s">
        <v>8</v>
      </c>
      <c r="BK429" s="184">
        <f>ROUND(I429*H429,0)</f>
        <v>0</v>
      </c>
      <c r="BL429" s="18" t="s">
        <v>821</v>
      </c>
      <c r="BM429" s="183" t="s">
        <v>841</v>
      </c>
    </row>
    <row r="430" s="13" customFormat="1">
      <c r="A430" s="13"/>
      <c r="B430" s="185"/>
      <c r="C430" s="13"/>
      <c r="D430" s="186" t="s">
        <v>163</v>
      </c>
      <c r="E430" s="187" t="s">
        <v>1</v>
      </c>
      <c r="F430" s="188" t="s">
        <v>842</v>
      </c>
      <c r="G430" s="13"/>
      <c r="H430" s="189">
        <v>40</v>
      </c>
      <c r="I430" s="190"/>
      <c r="J430" s="13"/>
      <c r="K430" s="13"/>
      <c r="L430" s="185"/>
      <c r="M430" s="191"/>
      <c r="N430" s="192"/>
      <c r="O430" s="192"/>
      <c r="P430" s="192"/>
      <c r="Q430" s="192"/>
      <c r="R430" s="192"/>
      <c r="S430" s="192"/>
      <c r="T430" s="19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163</v>
      </c>
      <c r="AU430" s="187" t="s">
        <v>8</v>
      </c>
      <c r="AV430" s="13" t="s">
        <v>86</v>
      </c>
      <c r="AW430" s="13" t="s">
        <v>33</v>
      </c>
      <c r="AX430" s="13" t="s">
        <v>8</v>
      </c>
      <c r="AY430" s="187" t="s">
        <v>153</v>
      </c>
    </row>
    <row r="431" s="2" customFormat="1" ht="24.15" customHeight="1">
      <c r="A431" s="37"/>
      <c r="B431" s="171"/>
      <c r="C431" s="172" t="s">
        <v>810</v>
      </c>
      <c r="D431" s="172" t="s">
        <v>156</v>
      </c>
      <c r="E431" s="173" t="s">
        <v>844</v>
      </c>
      <c r="F431" s="174" t="s">
        <v>845</v>
      </c>
      <c r="G431" s="175" t="s">
        <v>820</v>
      </c>
      <c r="H431" s="176">
        <v>8</v>
      </c>
      <c r="I431" s="177"/>
      <c r="J431" s="178">
        <f>ROUND(I431*H431,0)</f>
        <v>0</v>
      </c>
      <c r="K431" s="174" t="s">
        <v>160</v>
      </c>
      <c r="L431" s="38"/>
      <c r="M431" s="179" t="s">
        <v>1</v>
      </c>
      <c r="N431" s="180" t="s">
        <v>42</v>
      </c>
      <c r="O431" s="76"/>
      <c r="P431" s="181">
        <f>O431*H431</f>
        <v>0</v>
      </c>
      <c r="Q431" s="181">
        <v>0</v>
      </c>
      <c r="R431" s="181">
        <f>Q431*H431</f>
        <v>0</v>
      </c>
      <c r="S431" s="181">
        <v>0</v>
      </c>
      <c r="T431" s="18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3" t="s">
        <v>821</v>
      </c>
      <c r="AT431" s="183" t="s">
        <v>156</v>
      </c>
      <c r="AU431" s="183" t="s">
        <v>8</v>
      </c>
      <c r="AY431" s="18" t="s">
        <v>153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8" t="s">
        <v>8</v>
      </c>
      <c r="BK431" s="184">
        <f>ROUND(I431*H431,0)</f>
        <v>0</v>
      </c>
      <c r="BL431" s="18" t="s">
        <v>821</v>
      </c>
      <c r="BM431" s="183" t="s">
        <v>846</v>
      </c>
    </row>
    <row r="432" s="13" customFormat="1">
      <c r="A432" s="13"/>
      <c r="B432" s="185"/>
      <c r="C432" s="13"/>
      <c r="D432" s="186" t="s">
        <v>163</v>
      </c>
      <c r="E432" s="187" t="s">
        <v>1</v>
      </c>
      <c r="F432" s="188" t="s">
        <v>847</v>
      </c>
      <c r="G432" s="13"/>
      <c r="H432" s="189">
        <v>8</v>
      </c>
      <c r="I432" s="190"/>
      <c r="J432" s="13"/>
      <c r="K432" s="13"/>
      <c r="L432" s="185"/>
      <c r="M432" s="191"/>
      <c r="N432" s="192"/>
      <c r="O432" s="192"/>
      <c r="P432" s="192"/>
      <c r="Q432" s="192"/>
      <c r="R432" s="192"/>
      <c r="S432" s="192"/>
      <c r="T432" s="19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7" t="s">
        <v>163</v>
      </c>
      <c r="AU432" s="187" t="s">
        <v>8</v>
      </c>
      <c r="AV432" s="13" t="s">
        <v>86</v>
      </c>
      <c r="AW432" s="13" t="s">
        <v>33</v>
      </c>
      <c r="AX432" s="13" t="s">
        <v>77</v>
      </c>
      <c r="AY432" s="187" t="s">
        <v>153</v>
      </c>
    </row>
    <row r="433" s="14" customFormat="1">
      <c r="A433" s="14"/>
      <c r="B433" s="194"/>
      <c r="C433" s="14"/>
      <c r="D433" s="186" t="s">
        <v>163</v>
      </c>
      <c r="E433" s="195" t="s">
        <v>1</v>
      </c>
      <c r="F433" s="196" t="s">
        <v>189</v>
      </c>
      <c r="G433" s="14"/>
      <c r="H433" s="197">
        <v>8</v>
      </c>
      <c r="I433" s="198"/>
      <c r="J433" s="14"/>
      <c r="K433" s="14"/>
      <c r="L433" s="194"/>
      <c r="M433" s="199"/>
      <c r="N433" s="200"/>
      <c r="O433" s="200"/>
      <c r="P433" s="200"/>
      <c r="Q433" s="200"/>
      <c r="R433" s="200"/>
      <c r="S433" s="200"/>
      <c r="T433" s="20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5" t="s">
        <v>163</v>
      </c>
      <c r="AU433" s="195" t="s">
        <v>8</v>
      </c>
      <c r="AV433" s="14" t="s">
        <v>154</v>
      </c>
      <c r="AW433" s="14" t="s">
        <v>33</v>
      </c>
      <c r="AX433" s="14" t="s">
        <v>8</v>
      </c>
      <c r="AY433" s="195" t="s">
        <v>153</v>
      </c>
    </row>
    <row r="434" s="2" customFormat="1" ht="16.5" customHeight="1">
      <c r="A434" s="37"/>
      <c r="B434" s="171"/>
      <c r="C434" s="172" t="s">
        <v>817</v>
      </c>
      <c r="D434" s="172" t="s">
        <v>156</v>
      </c>
      <c r="E434" s="173" t="s">
        <v>848</v>
      </c>
      <c r="F434" s="174" t="s">
        <v>849</v>
      </c>
      <c r="G434" s="175" t="s">
        <v>820</v>
      </c>
      <c r="H434" s="176">
        <v>2</v>
      </c>
      <c r="I434" s="177"/>
      <c r="J434" s="178">
        <f>ROUND(I434*H434,0)</f>
        <v>0</v>
      </c>
      <c r="K434" s="174" t="s">
        <v>160</v>
      </c>
      <c r="L434" s="38"/>
      <c r="M434" s="179" t="s">
        <v>1</v>
      </c>
      <c r="N434" s="180" t="s">
        <v>42</v>
      </c>
      <c r="O434" s="76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3" t="s">
        <v>821</v>
      </c>
      <c r="AT434" s="183" t="s">
        <v>156</v>
      </c>
      <c r="AU434" s="183" t="s">
        <v>8</v>
      </c>
      <c r="AY434" s="18" t="s">
        <v>153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8" t="s">
        <v>8</v>
      </c>
      <c r="BK434" s="184">
        <f>ROUND(I434*H434,0)</f>
        <v>0</v>
      </c>
      <c r="BL434" s="18" t="s">
        <v>821</v>
      </c>
      <c r="BM434" s="183" t="s">
        <v>850</v>
      </c>
    </row>
    <row r="435" s="13" customFormat="1">
      <c r="A435" s="13"/>
      <c r="B435" s="185"/>
      <c r="C435" s="13"/>
      <c r="D435" s="186" t="s">
        <v>163</v>
      </c>
      <c r="E435" s="187" t="s">
        <v>1</v>
      </c>
      <c r="F435" s="188" t="s">
        <v>851</v>
      </c>
      <c r="G435" s="13"/>
      <c r="H435" s="189">
        <v>2</v>
      </c>
      <c r="I435" s="190"/>
      <c r="J435" s="13"/>
      <c r="K435" s="13"/>
      <c r="L435" s="185"/>
      <c r="M435" s="220"/>
      <c r="N435" s="221"/>
      <c r="O435" s="221"/>
      <c r="P435" s="221"/>
      <c r="Q435" s="221"/>
      <c r="R435" s="221"/>
      <c r="S435" s="221"/>
      <c r="T435" s="22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7" t="s">
        <v>163</v>
      </c>
      <c r="AU435" s="187" t="s">
        <v>8</v>
      </c>
      <c r="AV435" s="13" t="s">
        <v>86</v>
      </c>
      <c r="AW435" s="13" t="s">
        <v>33</v>
      </c>
      <c r="AX435" s="13" t="s">
        <v>8</v>
      </c>
      <c r="AY435" s="187" t="s">
        <v>153</v>
      </c>
    </row>
    <row r="436" s="2" customFormat="1" ht="6.96" customHeight="1">
      <c r="A436" s="37"/>
      <c r="B436" s="59"/>
      <c r="C436" s="60"/>
      <c r="D436" s="60"/>
      <c r="E436" s="60"/>
      <c r="F436" s="60"/>
      <c r="G436" s="60"/>
      <c r="H436" s="60"/>
      <c r="I436" s="60"/>
      <c r="J436" s="60"/>
      <c r="K436" s="60"/>
      <c r="L436" s="38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</sheetData>
  <autoFilter ref="C134:K435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103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soc. zázemí UHK, FIM - 3.n.p.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1081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10. 6. 2023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ROUND((SUM(BE126:BE145)),  0)</f>
        <v>0</v>
      </c>
      <c r="G33" s="37"/>
      <c r="H33" s="37"/>
      <c r="I33" s="128">
        <v>0.20999999999999999</v>
      </c>
      <c r="J33" s="127">
        <f>ROUND(((SUM(BE126:BE145))*I33),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ROUND((SUM(BF126:BF145)),  0)</f>
        <v>0</v>
      </c>
      <c r="G34" s="37"/>
      <c r="H34" s="37"/>
      <c r="I34" s="128">
        <v>0.14999999999999999</v>
      </c>
      <c r="J34" s="127">
        <f>ROUND(((SUM(BF126:BF145))*I34),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ROUND((SUM(BG126:BG145)),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ROUND((SUM(BH126:BH145)),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ROUND((SUM(BI126:BI145)),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115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FIM - 3.n.p.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10. 6. 2023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116</v>
      </c>
      <c r="D94" s="129"/>
      <c r="E94" s="129"/>
      <c r="F94" s="129"/>
      <c r="G94" s="129"/>
      <c r="H94" s="129"/>
      <c r="I94" s="129"/>
      <c r="J94" s="138" t="s">
        <v>117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118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119</v>
      </c>
    </row>
    <row r="97" s="9" customFormat="1" ht="24.96" customHeight="1">
      <c r="A97" s="9"/>
      <c r="B97" s="140"/>
      <c r="C97" s="9"/>
      <c r="D97" s="141" t="s">
        <v>1082</v>
      </c>
      <c r="E97" s="142"/>
      <c r="F97" s="142"/>
      <c r="G97" s="142"/>
      <c r="H97" s="142"/>
      <c r="I97" s="142"/>
      <c r="J97" s="143">
        <f>J127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1083</v>
      </c>
      <c r="E98" s="146"/>
      <c r="F98" s="146"/>
      <c r="G98" s="146"/>
      <c r="H98" s="146"/>
      <c r="I98" s="146"/>
      <c r="J98" s="147">
        <f>J128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1084</v>
      </c>
      <c r="E99" s="146"/>
      <c r="F99" s="146"/>
      <c r="G99" s="146"/>
      <c r="H99" s="146"/>
      <c r="I99" s="146"/>
      <c r="J99" s="147">
        <f>J130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1085</v>
      </c>
      <c r="E100" s="146"/>
      <c r="F100" s="146"/>
      <c r="G100" s="146"/>
      <c r="H100" s="146"/>
      <c r="I100" s="146"/>
      <c r="J100" s="147">
        <f>J132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1086</v>
      </c>
      <c r="E101" s="146"/>
      <c r="F101" s="146"/>
      <c r="G101" s="146"/>
      <c r="H101" s="146"/>
      <c r="I101" s="146"/>
      <c r="J101" s="147">
        <f>J134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1087</v>
      </c>
      <c r="E102" s="146"/>
      <c r="F102" s="146"/>
      <c r="G102" s="146"/>
      <c r="H102" s="146"/>
      <c r="I102" s="146"/>
      <c r="J102" s="147">
        <f>J136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1088</v>
      </c>
      <c r="E103" s="146"/>
      <c r="F103" s="146"/>
      <c r="G103" s="146"/>
      <c r="H103" s="146"/>
      <c r="I103" s="146"/>
      <c r="J103" s="147">
        <f>J138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1089</v>
      </c>
      <c r="E104" s="146"/>
      <c r="F104" s="146"/>
      <c r="G104" s="146"/>
      <c r="H104" s="146"/>
      <c r="I104" s="146"/>
      <c r="J104" s="147">
        <f>J140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1090</v>
      </c>
      <c r="E105" s="146"/>
      <c r="F105" s="146"/>
      <c r="G105" s="146"/>
      <c r="H105" s="146"/>
      <c r="I105" s="146"/>
      <c r="J105" s="147">
        <f>J142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1091</v>
      </c>
      <c r="E106" s="146"/>
      <c r="F106" s="146"/>
      <c r="G106" s="146"/>
      <c r="H106" s="146"/>
      <c r="I106" s="146"/>
      <c r="J106" s="147">
        <f>J144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138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1" t="str">
        <f>E7</f>
        <v>Stavební úpravy soc. zázemí UHK, FIM - 3.n.p.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113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2 - Vedlejší náklady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Hradec Králové</v>
      </c>
      <c r="G120" s="37"/>
      <c r="H120" s="37"/>
      <c r="I120" s="31" t="s">
        <v>23</v>
      </c>
      <c r="J120" s="68" t="str">
        <f>IF(J12="","",J12)</f>
        <v>10. 6. 2023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25</v>
      </c>
      <c r="D122" s="37"/>
      <c r="E122" s="37"/>
      <c r="F122" s="26" t="str">
        <f>E15</f>
        <v>UHK- Hradecká 1249/6, 500 03 Hradec Králové</v>
      </c>
      <c r="G122" s="37"/>
      <c r="H122" s="37"/>
      <c r="I122" s="31" t="s">
        <v>31</v>
      </c>
      <c r="J122" s="35" t="str">
        <f>E21</f>
        <v>Gebas atelier architects, Hradec Králové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8"/>
      <c r="B125" s="149"/>
      <c r="C125" s="150" t="s">
        <v>139</v>
      </c>
      <c r="D125" s="151" t="s">
        <v>62</v>
      </c>
      <c r="E125" s="151" t="s">
        <v>58</v>
      </c>
      <c r="F125" s="151" t="s">
        <v>59</v>
      </c>
      <c r="G125" s="151" t="s">
        <v>140</v>
      </c>
      <c r="H125" s="151" t="s">
        <v>141</v>
      </c>
      <c r="I125" s="151" t="s">
        <v>142</v>
      </c>
      <c r="J125" s="151" t="s">
        <v>117</v>
      </c>
      <c r="K125" s="152" t="s">
        <v>143</v>
      </c>
      <c r="L125" s="153"/>
      <c r="M125" s="85" t="s">
        <v>1</v>
      </c>
      <c r="N125" s="86" t="s">
        <v>41</v>
      </c>
      <c r="O125" s="86" t="s">
        <v>144</v>
      </c>
      <c r="P125" s="86" t="s">
        <v>145</v>
      </c>
      <c r="Q125" s="86" t="s">
        <v>146</v>
      </c>
      <c r="R125" s="86" t="s">
        <v>147</v>
      </c>
      <c r="S125" s="86" t="s">
        <v>148</v>
      </c>
      <c r="T125" s="87" t="s">
        <v>149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="2" customFormat="1" ht="22.8" customHeight="1">
      <c r="A126" s="37"/>
      <c r="B126" s="38"/>
      <c r="C126" s="92" t="s">
        <v>150</v>
      </c>
      <c r="D126" s="37"/>
      <c r="E126" s="37"/>
      <c r="F126" s="37"/>
      <c r="G126" s="37"/>
      <c r="H126" s="37"/>
      <c r="I126" s="37"/>
      <c r="J126" s="154">
        <f>BK126</f>
        <v>0</v>
      </c>
      <c r="K126" s="37"/>
      <c r="L126" s="38"/>
      <c r="M126" s="88"/>
      <c r="N126" s="72"/>
      <c r="O126" s="89"/>
      <c r="P126" s="155">
        <f>P127</f>
        <v>0</v>
      </c>
      <c r="Q126" s="89"/>
      <c r="R126" s="155">
        <f>R127</f>
        <v>0</v>
      </c>
      <c r="S126" s="89"/>
      <c r="T126" s="156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119</v>
      </c>
      <c r="BK126" s="157">
        <f>BK127</f>
        <v>0</v>
      </c>
    </row>
    <row r="127" s="12" customFormat="1" ht="25.92" customHeight="1">
      <c r="A127" s="12"/>
      <c r="B127" s="158"/>
      <c r="C127" s="12"/>
      <c r="D127" s="159" t="s">
        <v>76</v>
      </c>
      <c r="E127" s="160" t="s">
        <v>1092</v>
      </c>
      <c r="F127" s="160" t="s">
        <v>1093</v>
      </c>
      <c r="G127" s="12"/>
      <c r="H127" s="12"/>
      <c r="I127" s="161"/>
      <c r="J127" s="162">
        <f>BK127</f>
        <v>0</v>
      </c>
      <c r="K127" s="12"/>
      <c r="L127" s="158"/>
      <c r="M127" s="163"/>
      <c r="N127" s="164"/>
      <c r="O127" s="164"/>
      <c r="P127" s="165">
        <f>P128+P130+P132+P134+P136+P138+P140+P142+P144</f>
        <v>0</v>
      </c>
      <c r="Q127" s="164"/>
      <c r="R127" s="165">
        <f>R128+R130+R132+R134+R136+R138+R140+R142+R144</f>
        <v>0</v>
      </c>
      <c r="S127" s="164"/>
      <c r="T127" s="166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177</v>
      </c>
      <c r="AT127" s="167" t="s">
        <v>76</v>
      </c>
      <c r="AU127" s="167" t="s">
        <v>77</v>
      </c>
      <c r="AY127" s="159" t="s">
        <v>153</v>
      </c>
      <c r="BK127" s="168">
        <f>BK128+BK130+BK132+BK134+BK136+BK138+BK140+BK142+BK144</f>
        <v>0</v>
      </c>
    </row>
    <row r="128" s="12" customFormat="1" ht="22.8" customHeight="1">
      <c r="A128" s="12"/>
      <c r="B128" s="158"/>
      <c r="C128" s="12"/>
      <c r="D128" s="159" t="s">
        <v>76</v>
      </c>
      <c r="E128" s="169" t="s">
        <v>1094</v>
      </c>
      <c r="F128" s="169" t="s">
        <v>1095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P129</f>
        <v>0</v>
      </c>
      <c r="Q128" s="164"/>
      <c r="R128" s="165">
        <f>R129</f>
        <v>0</v>
      </c>
      <c r="S128" s="164"/>
      <c r="T128" s="166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177</v>
      </c>
      <c r="AT128" s="167" t="s">
        <v>76</v>
      </c>
      <c r="AU128" s="167" t="s">
        <v>8</v>
      </c>
      <c r="AY128" s="159" t="s">
        <v>153</v>
      </c>
      <c r="BK128" s="168">
        <f>BK129</f>
        <v>0</v>
      </c>
    </row>
    <row r="129" s="2" customFormat="1" ht="16.5" customHeight="1">
      <c r="A129" s="37"/>
      <c r="B129" s="171"/>
      <c r="C129" s="172" t="s">
        <v>8</v>
      </c>
      <c r="D129" s="172" t="s">
        <v>156</v>
      </c>
      <c r="E129" s="173" t="s">
        <v>1096</v>
      </c>
      <c r="F129" s="174" t="s">
        <v>1095</v>
      </c>
      <c r="G129" s="175" t="s">
        <v>1097</v>
      </c>
      <c r="H129" s="176">
        <v>1</v>
      </c>
      <c r="I129" s="177"/>
      <c r="J129" s="178">
        <f>ROUND(I129*H129,0)</f>
        <v>0</v>
      </c>
      <c r="K129" s="174" t="s">
        <v>160</v>
      </c>
      <c r="L129" s="38"/>
      <c r="M129" s="179" t="s">
        <v>1</v>
      </c>
      <c r="N129" s="180" t="s">
        <v>42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1098</v>
      </c>
      <c r="AT129" s="183" t="s">
        <v>156</v>
      </c>
      <c r="AU129" s="183" t="s">
        <v>86</v>
      </c>
      <c r="AY129" s="18" t="s">
        <v>153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</v>
      </c>
      <c r="BK129" s="184">
        <f>ROUND(I129*H129,0)</f>
        <v>0</v>
      </c>
      <c r="BL129" s="18" t="s">
        <v>1098</v>
      </c>
      <c r="BM129" s="183" t="s">
        <v>1099</v>
      </c>
    </row>
    <row r="130" s="12" customFormat="1" ht="22.8" customHeight="1">
      <c r="A130" s="12"/>
      <c r="B130" s="158"/>
      <c r="C130" s="12"/>
      <c r="D130" s="159" t="s">
        <v>76</v>
      </c>
      <c r="E130" s="169" t="s">
        <v>1100</v>
      </c>
      <c r="F130" s="169" t="s">
        <v>1101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P131</f>
        <v>0</v>
      </c>
      <c r="Q130" s="164"/>
      <c r="R130" s="165">
        <f>R131</f>
        <v>0</v>
      </c>
      <c r="S130" s="164"/>
      <c r="T130" s="166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177</v>
      </c>
      <c r="AT130" s="167" t="s">
        <v>76</v>
      </c>
      <c r="AU130" s="167" t="s">
        <v>8</v>
      </c>
      <c r="AY130" s="159" t="s">
        <v>153</v>
      </c>
      <c r="BK130" s="168">
        <f>BK131</f>
        <v>0</v>
      </c>
    </row>
    <row r="131" s="2" customFormat="1" ht="16.5" customHeight="1">
      <c r="A131" s="37"/>
      <c r="B131" s="171"/>
      <c r="C131" s="172" t="s">
        <v>86</v>
      </c>
      <c r="D131" s="172" t="s">
        <v>156</v>
      </c>
      <c r="E131" s="173" t="s">
        <v>1102</v>
      </c>
      <c r="F131" s="174" t="s">
        <v>1101</v>
      </c>
      <c r="G131" s="175" t="s">
        <v>1097</v>
      </c>
      <c r="H131" s="176">
        <v>1</v>
      </c>
      <c r="I131" s="177"/>
      <c r="J131" s="178">
        <f>ROUND(I131*H131,0)</f>
        <v>0</v>
      </c>
      <c r="K131" s="174" t="s">
        <v>160</v>
      </c>
      <c r="L131" s="38"/>
      <c r="M131" s="179" t="s">
        <v>1</v>
      </c>
      <c r="N131" s="180" t="s">
        <v>42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1098</v>
      </c>
      <c r="AT131" s="183" t="s">
        <v>156</v>
      </c>
      <c r="AU131" s="183" t="s">
        <v>86</v>
      </c>
      <c r="AY131" s="18" t="s">
        <v>153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</v>
      </c>
      <c r="BK131" s="184">
        <f>ROUND(I131*H131,0)</f>
        <v>0</v>
      </c>
      <c r="BL131" s="18" t="s">
        <v>1098</v>
      </c>
      <c r="BM131" s="183" t="s">
        <v>1103</v>
      </c>
    </row>
    <row r="132" s="12" customFormat="1" ht="22.8" customHeight="1">
      <c r="A132" s="12"/>
      <c r="B132" s="158"/>
      <c r="C132" s="12"/>
      <c r="D132" s="159" t="s">
        <v>76</v>
      </c>
      <c r="E132" s="169" t="s">
        <v>1104</v>
      </c>
      <c r="F132" s="169" t="s">
        <v>1105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P133</f>
        <v>0</v>
      </c>
      <c r="Q132" s="164"/>
      <c r="R132" s="165">
        <f>R133</f>
        <v>0</v>
      </c>
      <c r="S132" s="164"/>
      <c r="T132" s="16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177</v>
      </c>
      <c r="AT132" s="167" t="s">
        <v>76</v>
      </c>
      <c r="AU132" s="167" t="s">
        <v>8</v>
      </c>
      <c r="AY132" s="159" t="s">
        <v>153</v>
      </c>
      <c r="BK132" s="168">
        <f>BK133</f>
        <v>0</v>
      </c>
    </row>
    <row r="133" s="2" customFormat="1" ht="16.5" customHeight="1">
      <c r="A133" s="37"/>
      <c r="B133" s="171"/>
      <c r="C133" s="172" t="s">
        <v>154</v>
      </c>
      <c r="D133" s="172" t="s">
        <v>156</v>
      </c>
      <c r="E133" s="173" t="s">
        <v>1106</v>
      </c>
      <c r="F133" s="174" t="s">
        <v>1105</v>
      </c>
      <c r="G133" s="175" t="s">
        <v>1097</v>
      </c>
      <c r="H133" s="176">
        <v>1</v>
      </c>
      <c r="I133" s="177"/>
      <c r="J133" s="178">
        <f>ROUND(I133*H133,0)</f>
        <v>0</v>
      </c>
      <c r="K133" s="174" t="s">
        <v>160</v>
      </c>
      <c r="L133" s="38"/>
      <c r="M133" s="179" t="s">
        <v>1</v>
      </c>
      <c r="N133" s="180" t="s">
        <v>42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1098</v>
      </c>
      <c r="AT133" s="183" t="s">
        <v>156</v>
      </c>
      <c r="AU133" s="183" t="s">
        <v>86</v>
      </c>
      <c r="AY133" s="18" t="s">
        <v>153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</v>
      </c>
      <c r="BK133" s="184">
        <f>ROUND(I133*H133,0)</f>
        <v>0</v>
      </c>
      <c r="BL133" s="18" t="s">
        <v>1098</v>
      </c>
      <c r="BM133" s="183" t="s">
        <v>1107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1108</v>
      </c>
      <c r="F134" s="169" t="s">
        <v>1109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177</v>
      </c>
      <c r="AT134" s="167" t="s">
        <v>76</v>
      </c>
      <c r="AU134" s="167" t="s">
        <v>8</v>
      </c>
      <c r="AY134" s="159" t="s">
        <v>153</v>
      </c>
      <c r="BK134" s="168">
        <f>BK135</f>
        <v>0</v>
      </c>
    </row>
    <row r="135" s="2" customFormat="1" ht="16.5" customHeight="1">
      <c r="A135" s="37"/>
      <c r="B135" s="171"/>
      <c r="C135" s="172" t="s">
        <v>161</v>
      </c>
      <c r="D135" s="172" t="s">
        <v>156</v>
      </c>
      <c r="E135" s="173" t="s">
        <v>1110</v>
      </c>
      <c r="F135" s="174" t="s">
        <v>1109</v>
      </c>
      <c r="G135" s="175" t="s">
        <v>1097</v>
      </c>
      <c r="H135" s="176">
        <v>1</v>
      </c>
      <c r="I135" s="177"/>
      <c r="J135" s="178">
        <f>ROUND(I135*H135,0)</f>
        <v>0</v>
      </c>
      <c r="K135" s="174" t="s">
        <v>160</v>
      </c>
      <c r="L135" s="38"/>
      <c r="M135" s="179" t="s">
        <v>1</v>
      </c>
      <c r="N135" s="180" t="s">
        <v>42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1098</v>
      </c>
      <c r="AT135" s="183" t="s">
        <v>156</v>
      </c>
      <c r="AU135" s="183" t="s">
        <v>86</v>
      </c>
      <c r="AY135" s="18" t="s">
        <v>153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</v>
      </c>
      <c r="BK135" s="184">
        <f>ROUND(I135*H135,0)</f>
        <v>0</v>
      </c>
      <c r="BL135" s="18" t="s">
        <v>1098</v>
      </c>
      <c r="BM135" s="183" t="s">
        <v>1111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1112</v>
      </c>
      <c r="F136" s="169" t="s">
        <v>1113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P137</f>
        <v>0</v>
      </c>
      <c r="Q136" s="164"/>
      <c r="R136" s="165">
        <f>R137</f>
        <v>0</v>
      </c>
      <c r="S136" s="164"/>
      <c r="T136" s="16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177</v>
      </c>
      <c r="AT136" s="167" t="s">
        <v>76</v>
      </c>
      <c r="AU136" s="167" t="s">
        <v>8</v>
      </c>
      <c r="AY136" s="159" t="s">
        <v>153</v>
      </c>
      <c r="BK136" s="168">
        <f>BK137</f>
        <v>0</v>
      </c>
    </row>
    <row r="137" s="2" customFormat="1" ht="16.5" customHeight="1">
      <c r="A137" s="37"/>
      <c r="B137" s="171"/>
      <c r="C137" s="172" t="s">
        <v>177</v>
      </c>
      <c r="D137" s="172" t="s">
        <v>156</v>
      </c>
      <c r="E137" s="173" t="s">
        <v>1114</v>
      </c>
      <c r="F137" s="174" t="s">
        <v>1113</v>
      </c>
      <c r="G137" s="175" t="s">
        <v>1097</v>
      </c>
      <c r="H137" s="176">
        <v>1</v>
      </c>
      <c r="I137" s="177"/>
      <c r="J137" s="178">
        <f>ROUND(I137*H137,0)</f>
        <v>0</v>
      </c>
      <c r="K137" s="174" t="s">
        <v>160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1098</v>
      </c>
      <c r="AT137" s="183" t="s">
        <v>156</v>
      </c>
      <c r="AU137" s="183" t="s">
        <v>86</v>
      </c>
      <c r="AY137" s="18" t="s">
        <v>153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1098</v>
      </c>
      <c r="BM137" s="183" t="s">
        <v>1115</v>
      </c>
    </row>
    <row r="138" s="12" customFormat="1" ht="22.8" customHeight="1">
      <c r="A138" s="12"/>
      <c r="B138" s="158"/>
      <c r="C138" s="12"/>
      <c r="D138" s="159" t="s">
        <v>76</v>
      </c>
      <c r="E138" s="169" t="s">
        <v>1116</v>
      </c>
      <c r="F138" s="169" t="s">
        <v>1117</v>
      </c>
      <c r="G138" s="12"/>
      <c r="H138" s="12"/>
      <c r="I138" s="161"/>
      <c r="J138" s="170">
        <f>BK138</f>
        <v>0</v>
      </c>
      <c r="K138" s="12"/>
      <c r="L138" s="158"/>
      <c r="M138" s="163"/>
      <c r="N138" s="164"/>
      <c r="O138" s="164"/>
      <c r="P138" s="165">
        <f>P139</f>
        <v>0</v>
      </c>
      <c r="Q138" s="164"/>
      <c r="R138" s="165">
        <f>R139</f>
        <v>0</v>
      </c>
      <c r="S138" s="164"/>
      <c r="T138" s="16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177</v>
      </c>
      <c r="AT138" s="167" t="s">
        <v>76</v>
      </c>
      <c r="AU138" s="167" t="s">
        <v>8</v>
      </c>
      <c r="AY138" s="159" t="s">
        <v>153</v>
      </c>
      <c r="BK138" s="168">
        <f>BK139</f>
        <v>0</v>
      </c>
    </row>
    <row r="139" s="2" customFormat="1" ht="16.5" customHeight="1">
      <c r="A139" s="37"/>
      <c r="B139" s="171"/>
      <c r="C139" s="172" t="s">
        <v>165</v>
      </c>
      <c r="D139" s="172" t="s">
        <v>156</v>
      </c>
      <c r="E139" s="173" t="s">
        <v>1118</v>
      </c>
      <c r="F139" s="174" t="s">
        <v>1117</v>
      </c>
      <c r="G139" s="175" t="s">
        <v>1097</v>
      </c>
      <c r="H139" s="176">
        <v>1</v>
      </c>
      <c r="I139" s="177"/>
      <c r="J139" s="178">
        <f>ROUND(I139*H139,0)</f>
        <v>0</v>
      </c>
      <c r="K139" s="174" t="s">
        <v>160</v>
      </c>
      <c r="L139" s="38"/>
      <c r="M139" s="179" t="s">
        <v>1</v>
      </c>
      <c r="N139" s="180" t="s">
        <v>42</v>
      </c>
      <c r="O139" s="76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1098</v>
      </c>
      <c r="AT139" s="183" t="s">
        <v>156</v>
      </c>
      <c r="AU139" s="183" t="s">
        <v>86</v>
      </c>
      <c r="AY139" s="18" t="s">
        <v>153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8" t="s">
        <v>8</v>
      </c>
      <c r="BK139" s="184">
        <f>ROUND(I139*H139,0)</f>
        <v>0</v>
      </c>
      <c r="BL139" s="18" t="s">
        <v>1098</v>
      </c>
      <c r="BM139" s="183" t="s">
        <v>1119</v>
      </c>
    </row>
    <row r="140" s="12" customFormat="1" ht="22.8" customHeight="1">
      <c r="A140" s="12"/>
      <c r="B140" s="158"/>
      <c r="C140" s="12"/>
      <c r="D140" s="159" t="s">
        <v>76</v>
      </c>
      <c r="E140" s="169" t="s">
        <v>1120</v>
      </c>
      <c r="F140" s="169" t="s">
        <v>1121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P141</f>
        <v>0</v>
      </c>
      <c r="Q140" s="164"/>
      <c r="R140" s="165">
        <f>R141</f>
        <v>0</v>
      </c>
      <c r="S140" s="164"/>
      <c r="T140" s="16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177</v>
      </c>
      <c r="AT140" s="167" t="s">
        <v>76</v>
      </c>
      <c r="AU140" s="167" t="s">
        <v>8</v>
      </c>
      <c r="AY140" s="159" t="s">
        <v>153</v>
      </c>
      <c r="BK140" s="168">
        <f>BK141</f>
        <v>0</v>
      </c>
    </row>
    <row r="141" s="2" customFormat="1" ht="16.5" customHeight="1">
      <c r="A141" s="37"/>
      <c r="B141" s="171"/>
      <c r="C141" s="172" t="s">
        <v>184</v>
      </c>
      <c r="D141" s="172" t="s">
        <v>156</v>
      </c>
      <c r="E141" s="173" t="s">
        <v>1122</v>
      </c>
      <c r="F141" s="174" t="s">
        <v>1121</v>
      </c>
      <c r="G141" s="175" t="s">
        <v>1097</v>
      </c>
      <c r="H141" s="176">
        <v>1</v>
      </c>
      <c r="I141" s="177"/>
      <c r="J141" s="178">
        <f>ROUND(I141*H141,0)</f>
        <v>0</v>
      </c>
      <c r="K141" s="174" t="s">
        <v>160</v>
      </c>
      <c r="L141" s="38"/>
      <c r="M141" s="179" t="s">
        <v>1</v>
      </c>
      <c r="N141" s="180" t="s">
        <v>42</v>
      </c>
      <c r="O141" s="76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1098</v>
      </c>
      <c r="AT141" s="183" t="s">
        <v>156</v>
      </c>
      <c r="AU141" s="183" t="s">
        <v>86</v>
      </c>
      <c r="AY141" s="18" t="s">
        <v>153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</v>
      </c>
      <c r="BK141" s="184">
        <f>ROUND(I141*H141,0)</f>
        <v>0</v>
      </c>
      <c r="BL141" s="18" t="s">
        <v>1098</v>
      </c>
      <c r="BM141" s="183" t="s">
        <v>1123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1124</v>
      </c>
      <c r="F142" s="169" t="s">
        <v>1125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P143</f>
        <v>0</v>
      </c>
      <c r="Q142" s="164"/>
      <c r="R142" s="165">
        <f>R143</f>
        <v>0</v>
      </c>
      <c r="S142" s="164"/>
      <c r="T142" s="16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177</v>
      </c>
      <c r="AT142" s="167" t="s">
        <v>76</v>
      </c>
      <c r="AU142" s="167" t="s">
        <v>8</v>
      </c>
      <c r="AY142" s="159" t="s">
        <v>153</v>
      </c>
      <c r="BK142" s="168">
        <f>BK143</f>
        <v>0</v>
      </c>
    </row>
    <row r="143" s="2" customFormat="1" ht="16.5" customHeight="1">
      <c r="A143" s="37"/>
      <c r="B143" s="171"/>
      <c r="C143" s="172" t="s">
        <v>176</v>
      </c>
      <c r="D143" s="172" t="s">
        <v>156</v>
      </c>
      <c r="E143" s="173" t="s">
        <v>1126</v>
      </c>
      <c r="F143" s="174" t="s">
        <v>1127</v>
      </c>
      <c r="G143" s="175" t="s">
        <v>1097</v>
      </c>
      <c r="H143" s="176">
        <v>1</v>
      </c>
      <c r="I143" s="177"/>
      <c r="J143" s="178">
        <f>ROUND(I143*H143,0)</f>
        <v>0</v>
      </c>
      <c r="K143" s="174" t="s">
        <v>160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1098</v>
      </c>
      <c r="AT143" s="183" t="s">
        <v>156</v>
      </c>
      <c r="AU143" s="183" t="s">
        <v>86</v>
      </c>
      <c r="AY143" s="18" t="s">
        <v>153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1098</v>
      </c>
      <c r="BM143" s="183" t="s">
        <v>1128</v>
      </c>
    </row>
    <row r="144" s="12" customFormat="1" ht="22.8" customHeight="1">
      <c r="A144" s="12"/>
      <c r="B144" s="158"/>
      <c r="C144" s="12"/>
      <c r="D144" s="159" t="s">
        <v>76</v>
      </c>
      <c r="E144" s="169" t="s">
        <v>1129</v>
      </c>
      <c r="F144" s="169" t="s">
        <v>1130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177</v>
      </c>
      <c r="AT144" s="167" t="s">
        <v>76</v>
      </c>
      <c r="AU144" s="167" t="s">
        <v>8</v>
      </c>
      <c r="AY144" s="159" t="s">
        <v>153</v>
      </c>
      <c r="BK144" s="168">
        <f>BK145</f>
        <v>0</v>
      </c>
    </row>
    <row r="145" s="2" customFormat="1" ht="16.5" customHeight="1">
      <c r="A145" s="37"/>
      <c r="B145" s="171"/>
      <c r="C145" s="172" t="s">
        <v>170</v>
      </c>
      <c r="D145" s="172" t="s">
        <v>156</v>
      </c>
      <c r="E145" s="173" t="s">
        <v>1131</v>
      </c>
      <c r="F145" s="174" t="s">
        <v>1130</v>
      </c>
      <c r="G145" s="175" t="s">
        <v>1097</v>
      </c>
      <c r="H145" s="176">
        <v>1</v>
      </c>
      <c r="I145" s="177"/>
      <c r="J145" s="178">
        <f>ROUND(I145*H145,0)</f>
        <v>0</v>
      </c>
      <c r="K145" s="174" t="s">
        <v>160</v>
      </c>
      <c r="L145" s="38"/>
      <c r="M145" s="223" t="s">
        <v>1</v>
      </c>
      <c r="N145" s="224" t="s">
        <v>42</v>
      </c>
      <c r="O145" s="22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1098</v>
      </c>
      <c r="AT145" s="183" t="s">
        <v>156</v>
      </c>
      <c r="AU145" s="183" t="s">
        <v>86</v>
      </c>
      <c r="AY145" s="18" t="s">
        <v>153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1098</v>
      </c>
      <c r="BM145" s="183" t="s">
        <v>1132</v>
      </c>
    </row>
    <row r="146" s="2" customFormat="1" ht="6.96" customHeight="1">
      <c r="A146" s="37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38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1133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8" t="str">
        <f>'Rekapitulace stavby'!AN8</f>
        <v>10. 6. 2023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58</v>
      </c>
      <c r="D9" s="151" t="s">
        <v>59</v>
      </c>
      <c r="E9" s="151" t="s">
        <v>140</v>
      </c>
      <c r="F9" s="152" t="s">
        <v>1134</v>
      </c>
      <c r="G9" s="148"/>
      <c r="H9" s="149"/>
    </row>
    <row r="10" s="2" customFormat="1" ht="26.4" customHeight="1">
      <c r="A10" s="37"/>
      <c r="B10" s="38"/>
      <c r="C10" s="228" t="s">
        <v>1135</v>
      </c>
      <c r="D10" s="228" t="s">
        <v>83</v>
      </c>
      <c r="E10" s="37"/>
      <c r="F10" s="37"/>
      <c r="G10" s="37"/>
      <c r="H10" s="38"/>
    </row>
    <row r="11" s="2" customFormat="1" ht="16.8" customHeight="1">
      <c r="A11" s="37"/>
      <c r="B11" s="38"/>
      <c r="C11" s="229" t="s">
        <v>98</v>
      </c>
      <c r="D11" s="230" t="s">
        <v>99</v>
      </c>
      <c r="E11" s="231" t="s">
        <v>1</v>
      </c>
      <c r="F11" s="232">
        <v>20.059000000000001</v>
      </c>
      <c r="G11" s="37"/>
      <c r="H11" s="38"/>
    </row>
    <row r="12" s="2" customFormat="1" ht="16.8" customHeight="1">
      <c r="A12" s="37"/>
      <c r="B12" s="38"/>
      <c r="C12" s="233" t="s">
        <v>1</v>
      </c>
      <c r="D12" s="233" t="s">
        <v>758</v>
      </c>
      <c r="E12" s="18" t="s">
        <v>1</v>
      </c>
      <c r="F12" s="234">
        <v>5.0179999999999998</v>
      </c>
      <c r="G12" s="37"/>
      <c r="H12" s="38"/>
    </row>
    <row r="13" s="2" customFormat="1" ht="16.8" customHeight="1">
      <c r="A13" s="37"/>
      <c r="B13" s="38"/>
      <c r="C13" s="233" t="s">
        <v>1</v>
      </c>
      <c r="D13" s="233" t="s">
        <v>759</v>
      </c>
      <c r="E13" s="18" t="s">
        <v>1</v>
      </c>
      <c r="F13" s="234">
        <v>2.8340000000000001</v>
      </c>
      <c r="G13" s="37"/>
      <c r="H13" s="38"/>
    </row>
    <row r="14" s="2" customFormat="1" ht="16.8" customHeight="1">
      <c r="A14" s="37"/>
      <c r="B14" s="38"/>
      <c r="C14" s="233" t="s">
        <v>1</v>
      </c>
      <c r="D14" s="233" t="s">
        <v>760</v>
      </c>
      <c r="E14" s="18" t="s">
        <v>1</v>
      </c>
      <c r="F14" s="234">
        <v>4.6959999999999997</v>
      </c>
      <c r="G14" s="37"/>
      <c r="H14" s="38"/>
    </row>
    <row r="15" s="2" customFormat="1" ht="16.8" customHeight="1">
      <c r="A15" s="37"/>
      <c r="B15" s="38"/>
      <c r="C15" s="233" t="s">
        <v>1</v>
      </c>
      <c r="D15" s="233" t="s">
        <v>761</v>
      </c>
      <c r="E15" s="18" t="s">
        <v>1</v>
      </c>
      <c r="F15" s="234">
        <v>2.8210000000000002</v>
      </c>
      <c r="G15" s="37"/>
      <c r="H15" s="38"/>
    </row>
    <row r="16" s="2" customFormat="1" ht="16.8" customHeight="1">
      <c r="A16" s="37"/>
      <c r="B16" s="38"/>
      <c r="C16" s="233" t="s">
        <v>1</v>
      </c>
      <c r="D16" s="233" t="s">
        <v>762</v>
      </c>
      <c r="E16" s="18" t="s">
        <v>1</v>
      </c>
      <c r="F16" s="234">
        <v>4.6900000000000004</v>
      </c>
      <c r="G16" s="37"/>
      <c r="H16" s="38"/>
    </row>
    <row r="17" s="2" customFormat="1" ht="16.8" customHeight="1">
      <c r="A17" s="37"/>
      <c r="B17" s="38"/>
      <c r="C17" s="233" t="s">
        <v>98</v>
      </c>
      <c r="D17" s="233" t="s">
        <v>189</v>
      </c>
      <c r="E17" s="18" t="s">
        <v>1</v>
      </c>
      <c r="F17" s="234">
        <v>20.059000000000001</v>
      </c>
      <c r="G17" s="37"/>
      <c r="H17" s="38"/>
    </row>
    <row r="18" s="2" customFormat="1" ht="16.8" customHeight="1">
      <c r="A18" s="37"/>
      <c r="B18" s="38"/>
      <c r="C18" s="235" t="s">
        <v>1136</v>
      </c>
      <c r="D18" s="37"/>
      <c r="E18" s="37"/>
      <c r="F18" s="37"/>
      <c r="G18" s="37"/>
      <c r="H18" s="38"/>
    </row>
    <row r="19" s="2" customFormat="1">
      <c r="A19" s="37"/>
      <c r="B19" s="38"/>
      <c r="C19" s="233" t="s">
        <v>744</v>
      </c>
      <c r="D19" s="233" t="s">
        <v>745</v>
      </c>
      <c r="E19" s="18" t="s">
        <v>159</v>
      </c>
      <c r="F19" s="234">
        <v>20.059000000000001</v>
      </c>
      <c r="G19" s="37"/>
      <c r="H19" s="38"/>
    </row>
    <row r="20" s="2" customFormat="1" ht="16.8" customHeight="1">
      <c r="A20" s="37"/>
      <c r="B20" s="38"/>
      <c r="C20" s="233" t="s">
        <v>720</v>
      </c>
      <c r="D20" s="233" t="s">
        <v>721</v>
      </c>
      <c r="E20" s="18" t="s">
        <v>159</v>
      </c>
      <c r="F20" s="234">
        <v>86.078000000000003</v>
      </c>
      <c r="G20" s="37"/>
      <c r="H20" s="38"/>
    </row>
    <row r="21" s="2" customFormat="1" ht="16.8" customHeight="1">
      <c r="A21" s="37"/>
      <c r="B21" s="38"/>
      <c r="C21" s="233" t="s">
        <v>724</v>
      </c>
      <c r="D21" s="233" t="s">
        <v>725</v>
      </c>
      <c r="E21" s="18" t="s">
        <v>159</v>
      </c>
      <c r="F21" s="234">
        <v>86.078000000000003</v>
      </c>
      <c r="G21" s="37"/>
      <c r="H21" s="38"/>
    </row>
    <row r="22" s="2" customFormat="1" ht="16.8" customHeight="1">
      <c r="A22" s="37"/>
      <c r="B22" s="38"/>
      <c r="C22" s="233" t="s">
        <v>736</v>
      </c>
      <c r="D22" s="233" t="s">
        <v>737</v>
      </c>
      <c r="E22" s="18" t="s">
        <v>159</v>
      </c>
      <c r="F22" s="234">
        <v>86.078000000000003</v>
      </c>
      <c r="G22" s="37"/>
      <c r="H22" s="38"/>
    </row>
    <row r="23" s="2" customFormat="1" ht="16.8" customHeight="1">
      <c r="A23" s="37"/>
      <c r="B23" s="38"/>
      <c r="C23" s="233" t="s">
        <v>740</v>
      </c>
      <c r="D23" s="233" t="s">
        <v>741</v>
      </c>
      <c r="E23" s="18" t="s">
        <v>159</v>
      </c>
      <c r="F23" s="234">
        <v>172.15600000000001</v>
      </c>
      <c r="G23" s="37"/>
      <c r="H23" s="38"/>
    </row>
    <row r="24" s="2" customFormat="1" ht="16.8" customHeight="1">
      <c r="A24" s="37"/>
      <c r="B24" s="38"/>
      <c r="C24" s="233" t="s">
        <v>194</v>
      </c>
      <c r="D24" s="233" t="s">
        <v>195</v>
      </c>
      <c r="E24" s="18" t="s">
        <v>159</v>
      </c>
      <c r="F24" s="234">
        <v>86.078000000000003</v>
      </c>
      <c r="G24" s="37"/>
      <c r="H24" s="38"/>
    </row>
    <row r="25" s="2" customFormat="1" ht="16.8" customHeight="1">
      <c r="A25" s="37"/>
      <c r="B25" s="38"/>
      <c r="C25" s="233" t="s">
        <v>199</v>
      </c>
      <c r="D25" s="233" t="s">
        <v>200</v>
      </c>
      <c r="E25" s="18" t="s">
        <v>159</v>
      </c>
      <c r="F25" s="234">
        <v>86.078000000000003</v>
      </c>
      <c r="G25" s="37"/>
      <c r="H25" s="38"/>
    </row>
    <row r="26" s="2" customFormat="1" ht="16.8" customHeight="1">
      <c r="A26" s="37"/>
      <c r="B26" s="38"/>
      <c r="C26" s="233" t="s">
        <v>691</v>
      </c>
      <c r="D26" s="233" t="s">
        <v>692</v>
      </c>
      <c r="E26" s="18" t="s">
        <v>159</v>
      </c>
      <c r="F26" s="234">
        <v>23.068000000000001</v>
      </c>
      <c r="G26" s="37"/>
      <c r="H26" s="38"/>
    </row>
    <row r="27" s="2" customFormat="1" ht="16.8" customHeight="1">
      <c r="A27" s="37"/>
      <c r="B27" s="38"/>
      <c r="C27" s="229" t="s">
        <v>101</v>
      </c>
      <c r="D27" s="230" t="s">
        <v>99</v>
      </c>
      <c r="E27" s="231" t="s">
        <v>1</v>
      </c>
      <c r="F27" s="232">
        <v>66.019000000000005</v>
      </c>
      <c r="G27" s="37"/>
      <c r="H27" s="38"/>
    </row>
    <row r="28" s="2" customFormat="1" ht="16.8" customHeight="1">
      <c r="A28" s="37"/>
      <c r="B28" s="38"/>
      <c r="C28" s="233" t="s">
        <v>1</v>
      </c>
      <c r="D28" s="233" t="s">
        <v>747</v>
      </c>
      <c r="E28" s="18" t="s">
        <v>1</v>
      </c>
      <c r="F28" s="234">
        <v>12.552</v>
      </c>
      <c r="G28" s="37"/>
      <c r="H28" s="38"/>
    </row>
    <row r="29" s="2" customFormat="1" ht="16.8" customHeight="1">
      <c r="A29" s="37"/>
      <c r="B29" s="38"/>
      <c r="C29" s="233" t="s">
        <v>1</v>
      </c>
      <c r="D29" s="233" t="s">
        <v>748</v>
      </c>
      <c r="E29" s="18" t="s">
        <v>1</v>
      </c>
      <c r="F29" s="234">
        <v>9.9139999999999997</v>
      </c>
      <c r="G29" s="37"/>
      <c r="H29" s="38"/>
    </row>
    <row r="30" s="2" customFormat="1" ht="16.8" customHeight="1">
      <c r="A30" s="37"/>
      <c r="B30" s="38"/>
      <c r="C30" s="233" t="s">
        <v>1</v>
      </c>
      <c r="D30" s="233" t="s">
        <v>749</v>
      </c>
      <c r="E30" s="18" t="s">
        <v>1</v>
      </c>
      <c r="F30" s="234">
        <v>16.815999999999999</v>
      </c>
      <c r="G30" s="37"/>
      <c r="H30" s="38"/>
    </row>
    <row r="31" s="2" customFormat="1" ht="16.8" customHeight="1">
      <c r="A31" s="37"/>
      <c r="B31" s="38"/>
      <c r="C31" s="233" t="s">
        <v>1</v>
      </c>
      <c r="D31" s="233" t="s">
        <v>750</v>
      </c>
      <c r="E31" s="18" t="s">
        <v>1</v>
      </c>
      <c r="F31" s="234">
        <v>9.9009999999999998</v>
      </c>
      <c r="G31" s="37"/>
      <c r="H31" s="38"/>
    </row>
    <row r="32" s="2" customFormat="1" ht="16.8" customHeight="1">
      <c r="A32" s="37"/>
      <c r="B32" s="38"/>
      <c r="C32" s="233" t="s">
        <v>1</v>
      </c>
      <c r="D32" s="233" t="s">
        <v>751</v>
      </c>
      <c r="E32" s="18" t="s">
        <v>1</v>
      </c>
      <c r="F32" s="234">
        <v>16.835999999999999</v>
      </c>
      <c r="G32" s="37"/>
      <c r="H32" s="38"/>
    </row>
    <row r="33" s="2" customFormat="1" ht="16.8" customHeight="1">
      <c r="A33" s="37"/>
      <c r="B33" s="38"/>
      <c r="C33" s="233" t="s">
        <v>101</v>
      </c>
      <c r="D33" s="233" t="s">
        <v>189</v>
      </c>
      <c r="E33" s="18" t="s">
        <v>1</v>
      </c>
      <c r="F33" s="234">
        <v>66.019000000000005</v>
      </c>
      <c r="G33" s="37"/>
      <c r="H33" s="38"/>
    </row>
    <row r="34" s="2" customFormat="1" ht="16.8" customHeight="1">
      <c r="A34" s="37"/>
      <c r="B34" s="38"/>
      <c r="C34" s="235" t="s">
        <v>1136</v>
      </c>
      <c r="D34" s="37"/>
      <c r="E34" s="37"/>
      <c r="F34" s="37"/>
      <c r="G34" s="37"/>
      <c r="H34" s="38"/>
    </row>
    <row r="35" s="2" customFormat="1">
      <c r="A35" s="37"/>
      <c r="B35" s="38"/>
      <c r="C35" s="233" t="s">
        <v>744</v>
      </c>
      <c r="D35" s="233" t="s">
        <v>745</v>
      </c>
      <c r="E35" s="18" t="s">
        <v>159</v>
      </c>
      <c r="F35" s="234">
        <v>66.019000000000005</v>
      </c>
      <c r="G35" s="37"/>
      <c r="H35" s="38"/>
    </row>
    <row r="36" s="2" customFormat="1" ht="16.8" customHeight="1">
      <c r="A36" s="37"/>
      <c r="B36" s="38"/>
      <c r="C36" s="233" t="s">
        <v>720</v>
      </c>
      <c r="D36" s="233" t="s">
        <v>721</v>
      </c>
      <c r="E36" s="18" t="s">
        <v>159</v>
      </c>
      <c r="F36" s="234">
        <v>86.078000000000003</v>
      </c>
      <c r="G36" s="37"/>
      <c r="H36" s="38"/>
    </row>
    <row r="37" s="2" customFormat="1" ht="16.8" customHeight="1">
      <c r="A37" s="37"/>
      <c r="B37" s="38"/>
      <c r="C37" s="233" t="s">
        <v>724</v>
      </c>
      <c r="D37" s="233" t="s">
        <v>725</v>
      </c>
      <c r="E37" s="18" t="s">
        <v>159</v>
      </c>
      <c r="F37" s="234">
        <v>86.078000000000003</v>
      </c>
      <c r="G37" s="37"/>
      <c r="H37" s="38"/>
    </row>
    <row r="38" s="2" customFormat="1" ht="16.8" customHeight="1">
      <c r="A38" s="37"/>
      <c r="B38" s="38"/>
      <c r="C38" s="233" t="s">
        <v>736</v>
      </c>
      <c r="D38" s="233" t="s">
        <v>737</v>
      </c>
      <c r="E38" s="18" t="s">
        <v>159</v>
      </c>
      <c r="F38" s="234">
        <v>86.078000000000003</v>
      </c>
      <c r="G38" s="37"/>
      <c r="H38" s="38"/>
    </row>
    <row r="39" s="2" customFormat="1" ht="16.8" customHeight="1">
      <c r="A39" s="37"/>
      <c r="B39" s="38"/>
      <c r="C39" s="233" t="s">
        <v>740</v>
      </c>
      <c r="D39" s="233" t="s">
        <v>741</v>
      </c>
      <c r="E39" s="18" t="s">
        <v>159</v>
      </c>
      <c r="F39" s="234">
        <v>172.15600000000001</v>
      </c>
      <c r="G39" s="37"/>
      <c r="H39" s="38"/>
    </row>
    <row r="40" s="2" customFormat="1" ht="16.8" customHeight="1">
      <c r="A40" s="37"/>
      <c r="B40" s="38"/>
      <c r="C40" s="233" t="s">
        <v>194</v>
      </c>
      <c r="D40" s="233" t="s">
        <v>195</v>
      </c>
      <c r="E40" s="18" t="s">
        <v>159</v>
      </c>
      <c r="F40" s="234">
        <v>86.078000000000003</v>
      </c>
      <c r="G40" s="37"/>
      <c r="H40" s="38"/>
    </row>
    <row r="41" s="2" customFormat="1" ht="16.8" customHeight="1">
      <c r="A41" s="37"/>
      <c r="B41" s="38"/>
      <c r="C41" s="233" t="s">
        <v>199</v>
      </c>
      <c r="D41" s="233" t="s">
        <v>200</v>
      </c>
      <c r="E41" s="18" t="s">
        <v>159</v>
      </c>
      <c r="F41" s="234">
        <v>86.078000000000003</v>
      </c>
      <c r="G41" s="37"/>
      <c r="H41" s="38"/>
    </row>
    <row r="42" s="2" customFormat="1" ht="16.8" customHeight="1">
      <c r="A42" s="37"/>
      <c r="B42" s="38"/>
      <c r="C42" s="233" t="s">
        <v>753</v>
      </c>
      <c r="D42" s="233" t="s">
        <v>754</v>
      </c>
      <c r="E42" s="18" t="s">
        <v>159</v>
      </c>
      <c r="F42" s="234">
        <v>75.921999999999997</v>
      </c>
      <c r="G42" s="37"/>
      <c r="H42" s="38"/>
    </row>
    <row r="43" s="2" customFormat="1" ht="16.8" customHeight="1">
      <c r="A43" s="37"/>
      <c r="B43" s="38"/>
      <c r="C43" s="229" t="s">
        <v>104</v>
      </c>
      <c r="D43" s="230" t="s">
        <v>105</v>
      </c>
      <c r="E43" s="231" t="s">
        <v>1</v>
      </c>
      <c r="F43" s="232">
        <v>17.134</v>
      </c>
      <c r="G43" s="37"/>
      <c r="H43" s="38"/>
    </row>
    <row r="44" s="2" customFormat="1" ht="16.8" customHeight="1">
      <c r="A44" s="37"/>
      <c r="B44" s="38"/>
      <c r="C44" s="233" t="s">
        <v>1</v>
      </c>
      <c r="D44" s="233" t="s">
        <v>685</v>
      </c>
      <c r="E44" s="18" t="s">
        <v>1</v>
      </c>
      <c r="F44" s="234">
        <v>3.464</v>
      </c>
      <c r="G44" s="37"/>
      <c r="H44" s="38"/>
    </row>
    <row r="45" s="2" customFormat="1" ht="16.8" customHeight="1">
      <c r="A45" s="37"/>
      <c r="B45" s="38"/>
      <c r="C45" s="233" t="s">
        <v>1</v>
      </c>
      <c r="D45" s="233" t="s">
        <v>686</v>
      </c>
      <c r="E45" s="18" t="s">
        <v>1</v>
      </c>
      <c r="F45" s="234">
        <v>2.1419999999999999</v>
      </c>
      <c r="G45" s="37"/>
      <c r="H45" s="38"/>
    </row>
    <row r="46" s="2" customFormat="1" ht="16.8" customHeight="1">
      <c r="A46" s="37"/>
      <c r="B46" s="38"/>
      <c r="C46" s="233" t="s">
        <v>1</v>
      </c>
      <c r="D46" s="233" t="s">
        <v>687</v>
      </c>
      <c r="E46" s="18" t="s">
        <v>1</v>
      </c>
      <c r="F46" s="234">
        <v>4.6959999999999997</v>
      </c>
      <c r="G46" s="37"/>
      <c r="H46" s="38"/>
    </row>
    <row r="47" s="2" customFormat="1" ht="16.8" customHeight="1">
      <c r="A47" s="37"/>
      <c r="B47" s="38"/>
      <c r="C47" s="233" t="s">
        <v>1</v>
      </c>
      <c r="D47" s="233" t="s">
        <v>688</v>
      </c>
      <c r="E47" s="18" t="s">
        <v>1</v>
      </c>
      <c r="F47" s="234">
        <v>2.133</v>
      </c>
      <c r="G47" s="37"/>
      <c r="H47" s="38"/>
    </row>
    <row r="48" s="2" customFormat="1" ht="16.8" customHeight="1">
      <c r="A48" s="37"/>
      <c r="B48" s="38"/>
      <c r="C48" s="233" t="s">
        <v>1</v>
      </c>
      <c r="D48" s="233" t="s">
        <v>689</v>
      </c>
      <c r="E48" s="18" t="s">
        <v>1</v>
      </c>
      <c r="F48" s="234">
        <v>4.6989999999999998</v>
      </c>
      <c r="G48" s="37"/>
      <c r="H48" s="38"/>
    </row>
    <row r="49" s="2" customFormat="1" ht="16.8" customHeight="1">
      <c r="A49" s="37"/>
      <c r="B49" s="38"/>
      <c r="C49" s="233" t="s">
        <v>104</v>
      </c>
      <c r="D49" s="233" t="s">
        <v>189</v>
      </c>
      <c r="E49" s="18" t="s">
        <v>1</v>
      </c>
      <c r="F49" s="234">
        <v>17.134</v>
      </c>
      <c r="G49" s="37"/>
      <c r="H49" s="38"/>
    </row>
    <row r="50" s="2" customFormat="1" ht="16.8" customHeight="1">
      <c r="A50" s="37"/>
      <c r="B50" s="38"/>
      <c r="C50" s="235" t="s">
        <v>1136</v>
      </c>
      <c r="D50" s="37"/>
      <c r="E50" s="37"/>
      <c r="F50" s="37"/>
      <c r="G50" s="37"/>
      <c r="H50" s="38"/>
    </row>
    <row r="51" s="2" customFormat="1">
      <c r="A51" s="37"/>
      <c r="B51" s="38"/>
      <c r="C51" s="233" t="s">
        <v>682</v>
      </c>
      <c r="D51" s="233" t="s">
        <v>683</v>
      </c>
      <c r="E51" s="18" t="s">
        <v>159</v>
      </c>
      <c r="F51" s="234">
        <v>17.134</v>
      </c>
      <c r="G51" s="37"/>
      <c r="H51" s="38"/>
    </row>
    <row r="52" s="2" customFormat="1" ht="16.8" customHeight="1">
      <c r="A52" s="37"/>
      <c r="B52" s="38"/>
      <c r="C52" s="233" t="s">
        <v>167</v>
      </c>
      <c r="D52" s="233" t="s">
        <v>168</v>
      </c>
      <c r="E52" s="18" t="s">
        <v>159</v>
      </c>
      <c r="F52" s="234">
        <v>17.134</v>
      </c>
      <c r="G52" s="37"/>
      <c r="H52" s="38"/>
    </row>
    <row r="53" s="2" customFormat="1" ht="16.8" customHeight="1">
      <c r="A53" s="37"/>
      <c r="B53" s="38"/>
      <c r="C53" s="233" t="s">
        <v>513</v>
      </c>
      <c r="D53" s="233" t="s">
        <v>514</v>
      </c>
      <c r="E53" s="18" t="s">
        <v>159</v>
      </c>
      <c r="F53" s="234">
        <v>17.134</v>
      </c>
      <c r="G53" s="37"/>
      <c r="H53" s="38"/>
    </row>
    <row r="54" s="2" customFormat="1">
      <c r="A54" s="37"/>
      <c r="B54" s="38"/>
      <c r="C54" s="233" t="s">
        <v>549</v>
      </c>
      <c r="D54" s="233" t="s">
        <v>550</v>
      </c>
      <c r="E54" s="18" t="s">
        <v>159</v>
      </c>
      <c r="F54" s="234">
        <v>17.134</v>
      </c>
      <c r="G54" s="37"/>
      <c r="H54" s="38"/>
    </row>
    <row r="55" s="2" customFormat="1" ht="16.8" customHeight="1">
      <c r="A55" s="37"/>
      <c r="B55" s="38"/>
      <c r="C55" s="233" t="s">
        <v>652</v>
      </c>
      <c r="D55" s="233" t="s">
        <v>653</v>
      </c>
      <c r="E55" s="18" t="s">
        <v>159</v>
      </c>
      <c r="F55" s="234">
        <v>17.134</v>
      </c>
      <c r="G55" s="37"/>
      <c r="H55" s="38"/>
    </row>
    <row r="56" s="2" customFormat="1" ht="16.8" customHeight="1">
      <c r="A56" s="37"/>
      <c r="B56" s="38"/>
      <c r="C56" s="233" t="s">
        <v>655</v>
      </c>
      <c r="D56" s="233" t="s">
        <v>656</v>
      </c>
      <c r="E56" s="18" t="s">
        <v>159</v>
      </c>
      <c r="F56" s="234">
        <v>17.134</v>
      </c>
      <c r="G56" s="37"/>
      <c r="H56" s="38"/>
    </row>
    <row r="57" s="2" customFormat="1" ht="16.8" customHeight="1">
      <c r="A57" s="37"/>
      <c r="B57" s="38"/>
      <c r="C57" s="233" t="s">
        <v>696</v>
      </c>
      <c r="D57" s="233" t="s">
        <v>697</v>
      </c>
      <c r="E57" s="18" t="s">
        <v>159</v>
      </c>
      <c r="F57" s="234">
        <v>17.134</v>
      </c>
      <c r="G57" s="37"/>
      <c r="H57" s="38"/>
    </row>
    <row r="58" s="2" customFormat="1" ht="16.8" customHeight="1">
      <c r="A58" s="37"/>
      <c r="B58" s="38"/>
      <c r="C58" s="233" t="s">
        <v>700</v>
      </c>
      <c r="D58" s="233" t="s">
        <v>701</v>
      </c>
      <c r="E58" s="18" t="s">
        <v>159</v>
      </c>
      <c r="F58" s="234">
        <v>17.134</v>
      </c>
      <c r="G58" s="37"/>
      <c r="H58" s="38"/>
    </row>
    <row r="59" s="2" customFormat="1" ht="16.8" customHeight="1">
      <c r="A59" s="37"/>
      <c r="B59" s="38"/>
      <c r="C59" s="233" t="s">
        <v>704</v>
      </c>
      <c r="D59" s="233" t="s">
        <v>705</v>
      </c>
      <c r="E59" s="18" t="s">
        <v>387</v>
      </c>
      <c r="F59" s="234">
        <v>17.134</v>
      </c>
      <c r="G59" s="37"/>
      <c r="H59" s="38"/>
    </row>
    <row r="60" s="2" customFormat="1">
      <c r="A60" s="37"/>
      <c r="B60" s="38"/>
      <c r="C60" s="233" t="s">
        <v>172</v>
      </c>
      <c r="D60" s="233" t="s">
        <v>173</v>
      </c>
      <c r="E60" s="18" t="s">
        <v>159</v>
      </c>
      <c r="F60" s="234">
        <v>17.134</v>
      </c>
      <c r="G60" s="37"/>
      <c r="H60" s="38"/>
    </row>
    <row r="61" s="2" customFormat="1" ht="16.8" customHeight="1">
      <c r="A61" s="37"/>
      <c r="B61" s="38"/>
      <c r="C61" s="233" t="s">
        <v>174</v>
      </c>
      <c r="D61" s="233" t="s">
        <v>175</v>
      </c>
      <c r="E61" s="18" t="s">
        <v>159</v>
      </c>
      <c r="F61" s="234">
        <v>17.134</v>
      </c>
      <c r="G61" s="37"/>
      <c r="H61" s="38"/>
    </row>
    <row r="62" s="2" customFormat="1" ht="16.8" customHeight="1">
      <c r="A62" s="37"/>
      <c r="B62" s="38"/>
      <c r="C62" s="233" t="s">
        <v>178</v>
      </c>
      <c r="D62" s="233" t="s">
        <v>179</v>
      </c>
      <c r="E62" s="18" t="s">
        <v>159</v>
      </c>
      <c r="F62" s="234">
        <v>17.134</v>
      </c>
      <c r="G62" s="37"/>
      <c r="H62" s="38"/>
    </row>
    <row r="63" s="2" customFormat="1" ht="16.8" customHeight="1">
      <c r="A63" s="37"/>
      <c r="B63" s="38"/>
      <c r="C63" s="233" t="s">
        <v>181</v>
      </c>
      <c r="D63" s="233" t="s">
        <v>182</v>
      </c>
      <c r="E63" s="18" t="s">
        <v>159</v>
      </c>
      <c r="F63" s="234">
        <v>17.134</v>
      </c>
      <c r="G63" s="37"/>
      <c r="H63" s="38"/>
    </row>
    <row r="64" s="2" customFormat="1" ht="16.8" customHeight="1">
      <c r="A64" s="37"/>
      <c r="B64" s="38"/>
      <c r="C64" s="233" t="s">
        <v>553</v>
      </c>
      <c r="D64" s="233" t="s">
        <v>554</v>
      </c>
      <c r="E64" s="18" t="s">
        <v>159</v>
      </c>
      <c r="F64" s="234">
        <v>17.991</v>
      </c>
      <c r="G64" s="37"/>
      <c r="H64" s="38"/>
    </row>
    <row r="65" s="2" customFormat="1" ht="16.8" customHeight="1">
      <c r="A65" s="37"/>
      <c r="B65" s="38"/>
      <c r="C65" s="233" t="s">
        <v>691</v>
      </c>
      <c r="D65" s="233" t="s">
        <v>692</v>
      </c>
      <c r="E65" s="18" t="s">
        <v>159</v>
      </c>
      <c r="F65" s="234">
        <v>19.704000000000001</v>
      </c>
      <c r="G65" s="37"/>
      <c r="H65" s="38"/>
    </row>
    <row r="66" s="2" customFormat="1" ht="16.8" customHeight="1">
      <c r="A66" s="37"/>
      <c r="B66" s="38"/>
      <c r="C66" s="229" t="s">
        <v>107</v>
      </c>
      <c r="D66" s="230" t="s">
        <v>108</v>
      </c>
      <c r="E66" s="231" t="s">
        <v>1</v>
      </c>
      <c r="F66" s="232">
        <v>37.030000000000001</v>
      </c>
      <c r="G66" s="37"/>
      <c r="H66" s="38"/>
    </row>
    <row r="67" s="2" customFormat="1" ht="16.8" customHeight="1">
      <c r="A67" s="37"/>
      <c r="B67" s="38"/>
      <c r="C67" s="233" t="s">
        <v>1</v>
      </c>
      <c r="D67" s="233" t="s">
        <v>662</v>
      </c>
      <c r="E67" s="18" t="s">
        <v>1</v>
      </c>
      <c r="F67" s="234">
        <v>7.4500000000000002</v>
      </c>
      <c r="G67" s="37"/>
      <c r="H67" s="38"/>
    </row>
    <row r="68" s="2" customFormat="1" ht="16.8" customHeight="1">
      <c r="A68" s="37"/>
      <c r="B68" s="38"/>
      <c r="C68" s="233" t="s">
        <v>1</v>
      </c>
      <c r="D68" s="233" t="s">
        <v>663</v>
      </c>
      <c r="E68" s="18" t="s">
        <v>1</v>
      </c>
      <c r="F68" s="234">
        <v>5.9800000000000004</v>
      </c>
      <c r="G68" s="37"/>
      <c r="H68" s="38"/>
    </row>
    <row r="69" s="2" customFormat="1" ht="16.8" customHeight="1">
      <c r="A69" s="37"/>
      <c r="B69" s="38"/>
      <c r="C69" s="233" t="s">
        <v>1</v>
      </c>
      <c r="D69" s="233" t="s">
        <v>664</v>
      </c>
      <c r="E69" s="18" t="s">
        <v>1</v>
      </c>
      <c r="F69" s="234">
        <v>8.8119999999999994</v>
      </c>
      <c r="G69" s="37"/>
      <c r="H69" s="38"/>
    </row>
    <row r="70" s="2" customFormat="1" ht="16.8" customHeight="1">
      <c r="A70" s="37"/>
      <c r="B70" s="38"/>
      <c r="C70" s="233" t="s">
        <v>1</v>
      </c>
      <c r="D70" s="233" t="s">
        <v>665</v>
      </c>
      <c r="E70" s="18" t="s">
        <v>1</v>
      </c>
      <c r="F70" s="234">
        <v>5.9699999999999998</v>
      </c>
      <c r="G70" s="37"/>
      <c r="H70" s="38"/>
    </row>
    <row r="71" s="2" customFormat="1" ht="16.8" customHeight="1">
      <c r="A71" s="37"/>
      <c r="B71" s="38"/>
      <c r="C71" s="233" t="s">
        <v>1</v>
      </c>
      <c r="D71" s="233" t="s">
        <v>666</v>
      </c>
      <c r="E71" s="18" t="s">
        <v>1</v>
      </c>
      <c r="F71" s="234">
        <v>8.8179999999999996</v>
      </c>
      <c r="G71" s="37"/>
      <c r="H71" s="38"/>
    </row>
    <row r="72" s="2" customFormat="1" ht="16.8" customHeight="1">
      <c r="A72" s="37"/>
      <c r="B72" s="38"/>
      <c r="C72" s="233" t="s">
        <v>107</v>
      </c>
      <c r="D72" s="233" t="s">
        <v>189</v>
      </c>
      <c r="E72" s="18" t="s">
        <v>1</v>
      </c>
      <c r="F72" s="234">
        <v>37.030000000000001</v>
      </c>
      <c r="G72" s="37"/>
      <c r="H72" s="38"/>
    </row>
    <row r="73" s="2" customFormat="1" ht="16.8" customHeight="1">
      <c r="A73" s="37"/>
      <c r="B73" s="38"/>
      <c r="C73" s="235" t="s">
        <v>1136</v>
      </c>
      <c r="D73" s="37"/>
      <c r="E73" s="37"/>
      <c r="F73" s="37"/>
      <c r="G73" s="37"/>
      <c r="H73" s="38"/>
    </row>
    <row r="74" s="2" customFormat="1" ht="16.8" customHeight="1">
      <c r="A74" s="37"/>
      <c r="B74" s="38"/>
      <c r="C74" s="233" t="s">
        <v>659</v>
      </c>
      <c r="D74" s="233" t="s">
        <v>660</v>
      </c>
      <c r="E74" s="18" t="s">
        <v>387</v>
      </c>
      <c r="F74" s="234">
        <v>37.030000000000001</v>
      </c>
      <c r="G74" s="37"/>
      <c r="H74" s="38"/>
    </row>
    <row r="75" s="2" customFormat="1" ht="16.8" customHeight="1">
      <c r="A75" s="37"/>
      <c r="B75" s="38"/>
      <c r="C75" s="233" t="s">
        <v>707</v>
      </c>
      <c r="D75" s="233" t="s">
        <v>708</v>
      </c>
      <c r="E75" s="18" t="s">
        <v>387</v>
      </c>
      <c r="F75" s="234">
        <v>37.030000000000001</v>
      </c>
      <c r="G75" s="37"/>
      <c r="H75" s="38"/>
    </row>
    <row r="76" s="2" customFormat="1" ht="16.8" customHeight="1">
      <c r="A76" s="37"/>
      <c r="B76" s="38"/>
      <c r="C76" s="233" t="s">
        <v>667</v>
      </c>
      <c r="D76" s="233" t="s">
        <v>668</v>
      </c>
      <c r="E76" s="18" t="s">
        <v>387</v>
      </c>
      <c r="F76" s="234">
        <v>40.732999999999997</v>
      </c>
      <c r="G76" s="37"/>
      <c r="H76" s="38"/>
    </row>
    <row r="77" s="2" customFormat="1" ht="16.8" customHeight="1">
      <c r="A77" s="37"/>
      <c r="B77" s="38"/>
      <c r="C77" s="229" t="s">
        <v>110</v>
      </c>
      <c r="D77" s="230" t="s">
        <v>111</v>
      </c>
      <c r="E77" s="231" t="s">
        <v>1</v>
      </c>
      <c r="F77" s="232">
        <v>26.495999999999999</v>
      </c>
      <c r="G77" s="37"/>
      <c r="H77" s="38"/>
    </row>
    <row r="78" s="2" customFormat="1" ht="16.8" customHeight="1">
      <c r="A78" s="37"/>
      <c r="B78" s="38"/>
      <c r="C78" s="233" t="s">
        <v>1</v>
      </c>
      <c r="D78" s="233" t="s">
        <v>805</v>
      </c>
      <c r="E78" s="18" t="s">
        <v>1</v>
      </c>
      <c r="F78" s="234">
        <v>8.6400000000000006</v>
      </c>
      <c r="G78" s="37"/>
      <c r="H78" s="38"/>
    </row>
    <row r="79" s="2" customFormat="1" ht="16.8" customHeight="1">
      <c r="A79" s="37"/>
      <c r="B79" s="38"/>
      <c r="C79" s="233" t="s">
        <v>1</v>
      </c>
      <c r="D79" s="233" t="s">
        <v>806</v>
      </c>
      <c r="E79" s="18" t="s">
        <v>1</v>
      </c>
      <c r="F79" s="234">
        <v>12.256</v>
      </c>
      <c r="G79" s="37"/>
      <c r="H79" s="38"/>
    </row>
    <row r="80" s="2" customFormat="1" ht="16.8" customHeight="1">
      <c r="A80" s="37"/>
      <c r="B80" s="38"/>
      <c r="C80" s="233" t="s">
        <v>1</v>
      </c>
      <c r="D80" s="233" t="s">
        <v>808</v>
      </c>
      <c r="E80" s="18" t="s">
        <v>1</v>
      </c>
      <c r="F80" s="234">
        <v>5.5999999999999996</v>
      </c>
      <c r="G80" s="37"/>
      <c r="H80" s="38"/>
    </row>
    <row r="81" s="2" customFormat="1" ht="16.8" customHeight="1">
      <c r="A81" s="37"/>
      <c r="B81" s="38"/>
      <c r="C81" s="233" t="s">
        <v>110</v>
      </c>
      <c r="D81" s="233" t="s">
        <v>766</v>
      </c>
      <c r="E81" s="18" t="s">
        <v>1</v>
      </c>
      <c r="F81" s="234">
        <v>26.495999999999999</v>
      </c>
      <c r="G81" s="37"/>
      <c r="H81" s="38"/>
    </row>
    <row r="82" s="2" customFormat="1" ht="16.8" customHeight="1">
      <c r="A82" s="37"/>
      <c r="B82" s="38"/>
      <c r="C82" s="235" t="s">
        <v>1136</v>
      </c>
      <c r="D82" s="37"/>
      <c r="E82" s="37"/>
      <c r="F82" s="37"/>
      <c r="G82" s="37"/>
      <c r="H82" s="38"/>
    </row>
    <row r="83" s="2" customFormat="1" ht="16.8" customHeight="1">
      <c r="A83" s="37"/>
      <c r="B83" s="38"/>
      <c r="C83" s="233" t="s">
        <v>802</v>
      </c>
      <c r="D83" s="233" t="s">
        <v>803</v>
      </c>
      <c r="E83" s="18" t="s">
        <v>159</v>
      </c>
      <c r="F83" s="234">
        <v>26.495999999999999</v>
      </c>
      <c r="G83" s="37"/>
      <c r="H83" s="38"/>
    </row>
    <row r="84" s="2" customFormat="1" ht="16.8" customHeight="1">
      <c r="A84" s="37"/>
      <c r="B84" s="38"/>
      <c r="C84" s="233" t="s">
        <v>811</v>
      </c>
      <c r="D84" s="233" t="s">
        <v>812</v>
      </c>
      <c r="E84" s="18" t="s">
        <v>159</v>
      </c>
      <c r="F84" s="234">
        <v>29.146000000000001</v>
      </c>
      <c r="G84" s="37"/>
      <c r="H84" s="38"/>
    </row>
    <row r="85" s="2" customFormat="1" ht="26.4" customHeight="1">
      <c r="A85" s="37"/>
      <c r="B85" s="38"/>
      <c r="C85" s="228" t="s">
        <v>1137</v>
      </c>
      <c r="D85" s="228" t="s">
        <v>88</v>
      </c>
      <c r="E85" s="37"/>
      <c r="F85" s="37"/>
      <c r="G85" s="37"/>
      <c r="H85" s="38"/>
    </row>
    <row r="86" s="2" customFormat="1" ht="16.8" customHeight="1">
      <c r="A86" s="37"/>
      <c r="B86" s="38"/>
      <c r="C86" s="229" t="s">
        <v>98</v>
      </c>
      <c r="D86" s="230" t="s">
        <v>99</v>
      </c>
      <c r="E86" s="231" t="s">
        <v>1</v>
      </c>
      <c r="F86" s="232">
        <v>17.527000000000001</v>
      </c>
      <c r="G86" s="37"/>
      <c r="H86" s="38"/>
    </row>
    <row r="87" s="2" customFormat="1" ht="16.8" customHeight="1">
      <c r="A87" s="37"/>
      <c r="B87" s="38"/>
      <c r="C87" s="233" t="s">
        <v>1</v>
      </c>
      <c r="D87" s="233" t="s">
        <v>957</v>
      </c>
      <c r="E87" s="18" t="s">
        <v>1</v>
      </c>
      <c r="F87" s="234">
        <v>4.9219999999999997</v>
      </c>
      <c r="G87" s="37"/>
      <c r="H87" s="38"/>
    </row>
    <row r="88" s="2" customFormat="1" ht="16.8" customHeight="1">
      <c r="A88" s="37"/>
      <c r="B88" s="38"/>
      <c r="C88" s="233" t="s">
        <v>1</v>
      </c>
      <c r="D88" s="233" t="s">
        <v>958</v>
      </c>
      <c r="E88" s="18" t="s">
        <v>1</v>
      </c>
      <c r="F88" s="234">
        <v>3.0760000000000001</v>
      </c>
      <c r="G88" s="37"/>
      <c r="H88" s="38"/>
    </row>
    <row r="89" s="2" customFormat="1" ht="16.8" customHeight="1">
      <c r="A89" s="37"/>
      <c r="B89" s="38"/>
      <c r="C89" s="233" t="s">
        <v>1</v>
      </c>
      <c r="D89" s="233" t="s">
        <v>959</v>
      </c>
      <c r="E89" s="18" t="s">
        <v>1</v>
      </c>
      <c r="F89" s="234">
        <v>4.8360000000000003</v>
      </c>
      <c r="G89" s="37"/>
      <c r="H89" s="38"/>
    </row>
    <row r="90" s="2" customFormat="1" ht="16.8" customHeight="1">
      <c r="A90" s="37"/>
      <c r="B90" s="38"/>
      <c r="C90" s="233" t="s">
        <v>1</v>
      </c>
      <c r="D90" s="233" t="s">
        <v>960</v>
      </c>
      <c r="E90" s="18" t="s">
        <v>1</v>
      </c>
      <c r="F90" s="234">
        <v>0</v>
      </c>
      <c r="G90" s="37"/>
      <c r="H90" s="38"/>
    </row>
    <row r="91" s="2" customFormat="1" ht="16.8" customHeight="1">
      <c r="A91" s="37"/>
      <c r="B91" s="38"/>
      <c r="C91" s="233" t="s">
        <v>1</v>
      </c>
      <c r="D91" s="233" t="s">
        <v>961</v>
      </c>
      <c r="E91" s="18" t="s">
        <v>1</v>
      </c>
      <c r="F91" s="234">
        <v>4.6929999999999996</v>
      </c>
      <c r="G91" s="37"/>
      <c r="H91" s="38"/>
    </row>
    <row r="92" s="2" customFormat="1" ht="16.8" customHeight="1">
      <c r="A92" s="37"/>
      <c r="B92" s="38"/>
      <c r="C92" s="233" t="s">
        <v>98</v>
      </c>
      <c r="D92" s="233" t="s">
        <v>189</v>
      </c>
      <c r="E92" s="18" t="s">
        <v>1</v>
      </c>
      <c r="F92" s="234">
        <v>17.527000000000001</v>
      </c>
      <c r="G92" s="37"/>
      <c r="H92" s="38"/>
    </row>
    <row r="93" s="2" customFormat="1" ht="16.8" customHeight="1">
      <c r="A93" s="37"/>
      <c r="B93" s="38"/>
      <c r="C93" s="235" t="s">
        <v>1136</v>
      </c>
      <c r="D93" s="37"/>
      <c r="E93" s="37"/>
      <c r="F93" s="37"/>
      <c r="G93" s="37"/>
      <c r="H93" s="38"/>
    </row>
    <row r="94" s="2" customFormat="1">
      <c r="A94" s="37"/>
      <c r="B94" s="38"/>
      <c r="C94" s="233" t="s">
        <v>744</v>
      </c>
      <c r="D94" s="233" t="s">
        <v>745</v>
      </c>
      <c r="E94" s="18" t="s">
        <v>159</v>
      </c>
      <c r="F94" s="234">
        <v>17.527000000000001</v>
      </c>
      <c r="G94" s="37"/>
      <c r="H94" s="38"/>
    </row>
    <row r="95" s="2" customFormat="1" ht="16.8" customHeight="1">
      <c r="A95" s="37"/>
      <c r="B95" s="38"/>
      <c r="C95" s="233" t="s">
        <v>720</v>
      </c>
      <c r="D95" s="233" t="s">
        <v>721</v>
      </c>
      <c r="E95" s="18" t="s">
        <v>159</v>
      </c>
      <c r="F95" s="234">
        <v>86.109999999999999</v>
      </c>
      <c r="G95" s="37"/>
      <c r="H95" s="38"/>
    </row>
    <row r="96" s="2" customFormat="1" ht="16.8" customHeight="1">
      <c r="A96" s="37"/>
      <c r="B96" s="38"/>
      <c r="C96" s="233" t="s">
        <v>724</v>
      </c>
      <c r="D96" s="233" t="s">
        <v>725</v>
      </c>
      <c r="E96" s="18" t="s">
        <v>159</v>
      </c>
      <c r="F96" s="234">
        <v>86.109999999999999</v>
      </c>
      <c r="G96" s="37"/>
      <c r="H96" s="38"/>
    </row>
    <row r="97" s="2" customFormat="1" ht="16.8" customHeight="1">
      <c r="A97" s="37"/>
      <c r="B97" s="38"/>
      <c r="C97" s="233" t="s">
        <v>736</v>
      </c>
      <c r="D97" s="233" t="s">
        <v>737</v>
      </c>
      <c r="E97" s="18" t="s">
        <v>159</v>
      </c>
      <c r="F97" s="234">
        <v>86.109999999999999</v>
      </c>
      <c r="G97" s="37"/>
      <c r="H97" s="38"/>
    </row>
    <row r="98" s="2" customFormat="1" ht="16.8" customHeight="1">
      <c r="A98" s="37"/>
      <c r="B98" s="38"/>
      <c r="C98" s="233" t="s">
        <v>740</v>
      </c>
      <c r="D98" s="233" t="s">
        <v>741</v>
      </c>
      <c r="E98" s="18" t="s">
        <v>159</v>
      </c>
      <c r="F98" s="234">
        <v>172.22</v>
      </c>
      <c r="G98" s="37"/>
      <c r="H98" s="38"/>
    </row>
    <row r="99" s="2" customFormat="1" ht="16.8" customHeight="1">
      <c r="A99" s="37"/>
      <c r="B99" s="38"/>
      <c r="C99" s="233" t="s">
        <v>194</v>
      </c>
      <c r="D99" s="233" t="s">
        <v>195</v>
      </c>
      <c r="E99" s="18" t="s">
        <v>159</v>
      </c>
      <c r="F99" s="234">
        <v>86.109999999999999</v>
      </c>
      <c r="G99" s="37"/>
      <c r="H99" s="38"/>
    </row>
    <row r="100" s="2" customFormat="1" ht="16.8" customHeight="1">
      <c r="A100" s="37"/>
      <c r="B100" s="38"/>
      <c r="C100" s="233" t="s">
        <v>199</v>
      </c>
      <c r="D100" s="233" t="s">
        <v>200</v>
      </c>
      <c r="E100" s="18" t="s">
        <v>159</v>
      </c>
      <c r="F100" s="234">
        <v>86.109999999999999</v>
      </c>
      <c r="G100" s="37"/>
      <c r="H100" s="38"/>
    </row>
    <row r="101" s="2" customFormat="1" ht="16.8" customHeight="1">
      <c r="A101" s="37"/>
      <c r="B101" s="38"/>
      <c r="C101" s="233" t="s">
        <v>691</v>
      </c>
      <c r="D101" s="233" t="s">
        <v>692</v>
      </c>
      <c r="E101" s="18" t="s">
        <v>159</v>
      </c>
      <c r="F101" s="234">
        <v>20.155999999999999</v>
      </c>
      <c r="G101" s="37"/>
      <c r="H101" s="38"/>
    </row>
    <row r="102" s="2" customFormat="1" ht="16.8" customHeight="1">
      <c r="A102" s="37"/>
      <c r="B102" s="38"/>
      <c r="C102" s="229" t="s">
        <v>101</v>
      </c>
      <c r="D102" s="230" t="s">
        <v>99</v>
      </c>
      <c r="E102" s="231" t="s">
        <v>1</v>
      </c>
      <c r="F102" s="232">
        <v>68.582999999999998</v>
      </c>
      <c r="G102" s="37"/>
      <c r="H102" s="38"/>
    </row>
    <row r="103" s="2" customFormat="1" ht="16.8" customHeight="1">
      <c r="A103" s="37"/>
      <c r="B103" s="38"/>
      <c r="C103" s="233" t="s">
        <v>1</v>
      </c>
      <c r="D103" s="233" t="s">
        <v>952</v>
      </c>
      <c r="E103" s="18" t="s">
        <v>1</v>
      </c>
      <c r="F103" s="234">
        <v>12.17</v>
      </c>
      <c r="G103" s="37"/>
      <c r="H103" s="38"/>
    </row>
    <row r="104" s="2" customFormat="1" ht="16.8" customHeight="1">
      <c r="A104" s="37"/>
      <c r="B104" s="38"/>
      <c r="C104" s="233" t="s">
        <v>1</v>
      </c>
      <c r="D104" s="233" t="s">
        <v>953</v>
      </c>
      <c r="E104" s="18" t="s">
        <v>1</v>
      </c>
      <c r="F104" s="234">
        <v>9.9480000000000004</v>
      </c>
      <c r="G104" s="37"/>
      <c r="H104" s="38"/>
    </row>
    <row r="105" s="2" customFormat="1" ht="16.8" customHeight="1">
      <c r="A105" s="37"/>
      <c r="B105" s="38"/>
      <c r="C105" s="233" t="s">
        <v>1</v>
      </c>
      <c r="D105" s="233" t="s">
        <v>954</v>
      </c>
      <c r="E105" s="18" t="s">
        <v>1</v>
      </c>
      <c r="F105" s="234">
        <v>17.007999999999999</v>
      </c>
      <c r="G105" s="37"/>
      <c r="H105" s="38"/>
    </row>
    <row r="106" s="2" customFormat="1" ht="16.8" customHeight="1">
      <c r="A106" s="37"/>
      <c r="B106" s="38"/>
      <c r="C106" s="233" t="s">
        <v>1</v>
      </c>
      <c r="D106" s="233" t="s">
        <v>955</v>
      </c>
      <c r="E106" s="18" t="s">
        <v>1</v>
      </c>
      <c r="F106" s="234">
        <v>12.696</v>
      </c>
      <c r="G106" s="37"/>
      <c r="H106" s="38"/>
    </row>
    <row r="107" s="2" customFormat="1" ht="16.8" customHeight="1">
      <c r="A107" s="37"/>
      <c r="B107" s="38"/>
      <c r="C107" s="233" t="s">
        <v>1</v>
      </c>
      <c r="D107" s="233" t="s">
        <v>956</v>
      </c>
      <c r="E107" s="18" t="s">
        <v>1</v>
      </c>
      <c r="F107" s="234">
        <v>16.760999999999999</v>
      </c>
      <c r="G107" s="37"/>
      <c r="H107" s="38"/>
    </row>
    <row r="108" s="2" customFormat="1" ht="16.8" customHeight="1">
      <c r="A108" s="37"/>
      <c r="B108" s="38"/>
      <c r="C108" s="233" t="s">
        <v>101</v>
      </c>
      <c r="D108" s="233" t="s">
        <v>189</v>
      </c>
      <c r="E108" s="18" t="s">
        <v>1</v>
      </c>
      <c r="F108" s="234">
        <v>68.582999999999998</v>
      </c>
      <c r="G108" s="37"/>
      <c r="H108" s="38"/>
    </row>
    <row r="109" s="2" customFormat="1" ht="16.8" customHeight="1">
      <c r="A109" s="37"/>
      <c r="B109" s="38"/>
      <c r="C109" s="235" t="s">
        <v>1136</v>
      </c>
      <c r="D109" s="37"/>
      <c r="E109" s="37"/>
      <c r="F109" s="37"/>
      <c r="G109" s="37"/>
      <c r="H109" s="38"/>
    </row>
    <row r="110" s="2" customFormat="1">
      <c r="A110" s="37"/>
      <c r="B110" s="38"/>
      <c r="C110" s="233" t="s">
        <v>744</v>
      </c>
      <c r="D110" s="233" t="s">
        <v>745</v>
      </c>
      <c r="E110" s="18" t="s">
        <v>159</v>
      </c>
      <c r="F110" s="234">
        <v>68.582999999999998</v>
      </c>
      <c r="G110" s="37"/>
      <c r="H110" s="38"/>
    </row>
    <row r="111" s="2" customFormat="1" ht="16.8" customHeight="1">
      <c r="A111" s="37"/>
      <c r="B111" s="38"/>
      <c r="C111" s="233" t="s">
        <v>720</v>
      </c>
      <c r="D111" s="233" t="s">
        <v>721</v>
      </c>
      <c r="E111" s="18" t="s">
        <v>159</v>
      </c>
      <c r="F111" s="234">
        <v>86.109999999999999</v>
      </c>
      <c r="G111" s="37"/>
      <c r="H111" s="38"/>
    </row>
    <row r="112" s="2" customFormat="1" ht="16.8" customHeight="1">
      <c r="A112" s="37"/>
      <c r="B112" s="38"/>
      <c r="C112" s="233" t="s">
        <v>724</v>
      </c>
      <c r="D112" s="233" t="s">
        <v>725</v>
      </c>
      <c r="E112" s="18" t="s">
        <v>159</v>
      </c>
      <c r="F112" s="234">
        <v>86.109999999999999</v>
      </c>
      <c r="G112" s="37"/>
      <c r="H112" s="38"/>
    </row>
    <row r="113" s="2" customFormat="1" ht="16.8" customHeight="1">
      <c r="A113" s="37"/>
      <c r="B113" s="38"/>
      <c r="C113" s="233" t="s">
        <v>736</v>
      </c>
      <c r="D113" s="233" t="s">
        <v>737</v>
      </c>
      <c r="E113" s="18" t="s">
        <v>159</v>
      </c>
      <c r="F113" s="234">
        <v>86.109999999999999</v>
      </c>
      <c r="G113" s="37"/>
      <c r="H113" s="38"/>
    </row>
    <row r="114" s="2" customFormat="1" ht="16.8" customHeight="1">
      <c r="A114" s="37"/>
      <c r="B114" s="38"/>
      <c r="C114" s="233" t="s">
        <v>740</v>
      </c>
      <c r="D114" s="233" t="s">
        <v>741</v>
      </c>
      <c r="E114" s="18" t="s">
        <v>159</v>
      </c>
      <c r="F114" s="234">
        <v>172.22</v>
      </c>
      <c r="G114" s="37"/>
      <c r="H114" s="38"/>
    </row>
    <row r="115" s="2" customFormat="1" ht="16.8" customHeight="1">
      <c r="A115" s="37"/>
      <c r="B115" s="38"/>
      <c r="C115" s="233" t="s">
        <v>194</v>
      </c>
      <c r="D115" s="233" t="s">
        <v>195</v>
      </c>
      <c r="E115" s="18" t="s">
        <v>159</v>
      </c>
      <c r="F115" s="234">
        <v>86.109999999999999</v>
      </c>
      <c r="G115" s="37"/>
      <c r="H115" s="38"/>
    </row>
    <row r="116" s="2" customFormat="1" ht="16.8" customHeight="1">
      <c r="A116" s="37"/>
      <c r="B116" s="38"/>
      <c r="C116" s="233" t="s">
        <v>199</v>
      </c>
      <c r="D116" s="233" t="s">
        <v>200</v>
      </c>
      <c r="E116" s="18" t="s">
        <v>159</v>
      </c>
      <c r="F116" s="234">
        <v>86.109999999999999</v>
      </c>
      <c r="G116" s="37"/>
      <c r="H116" s="38"/>
    </row>
    <row r="117" s="2" customFormat="1" ht="16.8" customHeight="1">
      <c r="A117" s="37"/>
      <c r="B117" s="38"/>
      <c r="C117" s="233" t="s">
        <v>753</v>
      </c>
      <c r="D117" s="233" t="s">
        <v>754</v>
      </c>
      <c r="E117" s="18" t="s">
        <v>159</v>
      </c>
      <c r="F117" s="234">
        <v>78.870000000000005</v>
      </c>
      <c r="G117" s="37"/>
      <c r="H117" s="38"/>
    </row>
    <row r="118" s="2" customFormat="1" ht="16.8" customHeight="1">
      <c r="A118" s="37"/>
      <c r="B118" s="38"/>
      <c r="C118" s="229" t="s">
        <v>104</v>
      </c>
      <c r="D118" s="230" t="s">
        <v>105</v>
      </c>
      <c r="E118" s="231" t="s">
        <v>1</v>
      </c>
      <c r="F118" s="232">
        <v>17.379000000000001</v>
      </c>
      <c r="G118" s="37"/>
      <c r="H118" s="38"/>
    </row>
    <row r="119" s="2" customFormat="1" ht="16.8" customHeight="1">
      <c r="A119" s="37"/>
      <c r="B119" s="38"/>
      <c r="C119" s="233" t="s">
        <v>1</v>
      </c>
      <c r="D119" s="233" t="s">
        <v>941</v>
      </c>
      <c r="E119" s="18" t="s">
        <v>1</v>
      </c>
      <c r="F119" s="234">
        <v>3.528</v>
      </c>
      <c r="G119" s="37"/>
      <c r="H119" s="38"/>
    </row>
    <row r="120" s="2" customFormat="1" ht="16.8" customHeight="1">
      <c r="A120" s="37"/>
      <c r="B120" s="38"/>
      <c r="C120" s="233" t="s">
        <v>1</v>
      </c>
      <c r="D120" s="233" t="s">
        <v>942</v>
      </c>
      <c r="E120" s="18" t="s">
        <v>1</v>
      </c>
      <c r="F120" s="234">
        <v>2.2000000000000002</v>
      </c>
      <c r="G120" s="37"/>
      <c r="H120" s="38"/>
    </row>
    <row r="121" s="2" customFormat="1" ht="16.8" customHeight="1">
      <c r="A121" s="37"/>
      <c r="B121" s="38"/>
      <c r="C121" s="233" t="s">
        <v>1</v>
      </c>
      <c r="D121" s="233" t="s">
        <v>943</v>
      </c>
      <c r="E121" s="18" t="s">
        <v>1</v>
      </c>
      <c r="F121" s="234">
        <v>4.8550000000000004</v>
      </c>
      <c r="G121" s="37"/>
      <c r="H121" s="38"/>
    </row>
    <row r="122" s="2" customFormat="1" ht="16.8" customHeight="1">
      <c r="A122" s="37"/>
      <c r="B122" s="38"/>
      <c r="C122" s="233" t="s">
        <v>1</v>
      </c>
      <c r="D122" s="233" t="s">
        <v>944</v>
      </c>
      <c r="E122" s="18" t="s">
        <v>1</v>
      </c>
      <c r="F122" s="234">
        <v>2.121</v>
      </c>
      <c r="G122" s="37"/>
      <c r="H122" s="38"/>
    </row>
    <row r="123" s="2" customFormat="1" ht="16.8" customHeight="1">
      <c r="A123" s="37"/>
      <c r="B123" s="38"/>
      <c r="C123" s="233" t="s">
        <v>1</v>
      </c>
      <c r="D123" s="233" t="s">
        <v>945</v>
      </c>
      <c r="E123" s="18" t="s">
        <v>1</v>
      </c>
      <c r="F123" s="234">
        <v>4.6749999999999998</v>
      </c>
      <c r="G123" s="37"/>
      <c r="H123" s="38"/>
    </row>
    <row r="124" s="2" customFormat="1" ht="16.8" customHeight="1">
      <c r="A124" s="37"/>
      <c r="B124" s="38"/>
      <c r="C124" s="233" t="s">
        <v>104</v>
      </c>
      <c r="D124" s="233" t="s">
        <v>189</v>
      </c>
      <c r="E124" s="18" t="s">
        <v>1</v>
      </c>
      <c r="F124" s="234">
        <v>17.379000000000001</v>
      </c>
      <c r="G124" s="37"/>
      <c r="H124" s="38"/>
    </row>
    <row r="125" s="2" customFormat="1" ht="16.8" customHeight="1">
      <c r="A125" s="37"/>
      <c r="B125" s="38"/>
      <c r="C125" s="235" t="s">
        <v>1136</v>
      </c>
      <c r="D125" s="37"/>
      <c r="E125" s="37"/>
      <c r="F125" s="37"/>
      <c r="G125" s="37"/>
      <c r="H125" s="38"/>
    </row>
    <row r="126" s="2" customFormat="1">
      <c r="A126" s="37"/>
      <c r="B126" s="38"/>
      <c r="C126" s="233" t="s">
        <v>682</v>
      </c>
      <c r="D126" s="233" t="s">
        <v>683</v>
      </c>
      <c r="E126" s="18" t="s">
        <v>159</v>
      </c>
      <c r="F126" s="234">
        <v>17.379000000000001</v>
      </c>
      <c r="G126" s="37"/>
      <c r="H126" s="38"/>
    </row>
    <row r="127" s="2" customFormat="1" ht="16.8" customHeight="1">
      <c r="A127" s="37"/>
      <c r="B127" s="38"/>
      <c r="C127" s="233" t="s">
        <v>167</v>
      </c>
      <c r="D127" s="233" t="s">
        <v>168</v>
      </c>
      <c r="E127" s="18" t="s">
        <v>159</v>
      </c>
      <c r="F127" s="234">
        <v>17.379000000000001</v>
      </c>
      <c r="G127" s="37"/>
      <c r="H127" s="38"/>
    </row>
    <row r="128" s="2" customFormat="1" ht="16.8" customHeight="1">
      <c r="A128" s="37"/>
      <c r="B128" s="38"/>
      <c r="C128" s="233" t="s">
        <v>513</v>
      </c>
      <c r="D128" s="233" t="s">
        <v>514</v>
      </c>
      <c r="E128" s="18" t="s">
        <v>159</v>
      </c>
      <c r="F128" s="234">
        <v>17.379000000000001</v>
      </c>
      <c r="G128" s="37"/>
      <c r="H128" s="38"/>
    </row>
    <row r="129" s="2" customFormat="1">
      <c r="A129" s="37"/>
      <c r="B129" s="38"/>
      <c r="C129" s="233" t="s">
        <v>549</v>
      </c>
      <c r="D129" s="233" t="s">
        <v>550</v>
      </c>
      <c r="E129" s="18" t="s">
        <v>159</v>
      </c>
      <c r="F129" s="234">
        <v>17.379000000000001</v>
      </c>
      <c r="G129" s="37"/>
      <c r="H129" s="38"/>
    </row>
    <row r="130" s="2" customFormat="1" ht="16.8" customHeight="1">
      <c r="A130" s="37"/>
      <c r="B130" s="38"/>
      <c r="C130" s="233" t="s">
        <v>652</v>
      </c>
      <c r="D130" s="233" t="s">
        <v>653</v>
      </c>
      <c r="E130" s="18" t="s">
        <v>159</v>
      </c>
      <c r="F130" s="234">
        <v>17.379000000000001</v>
      </c>
      <c r="G130" s="37"/>
      <c r="H130" s="38"/>
    </row>
    <row r="131" s="2" customFormat="1" ht="16.8" customHeight="1">
      <c r="A131" s="37"/>
      <c r="B131" s="38"/>
      <c r="C131" s="233" t="s">
        <v>655</v>
      </c>
      <c r="D131" s="233" t="s">
        <v>656</v>
      </c>
      <c r="E131" s="18" t="s">
        <v>159</v>
      </c>
      <c r="F131" s="234">
        <v>17.379000000000001</v>
      </c>
      <c r="G131" s="37"/>
      <c r="H131" s="38"/>
    </row>
    <row r="132" s="2" customFormat="1" ht="16.8" customHeight="1">
      <c r="A132" s="37"/>
      <c r="B132" s="38"/>
      <c r="C132" s="233" t="s">
        <v>696</v>
      </c>
      <c r="D132" s="233" t="s">
        <v>697</v>
      </c>
      <c r="E132" s="18" t="s">
        <v>159</v>
      </c>
      <c r="F132" s="234">
        <v>17.379000000000001</v>
      </c>
      <c r="G132" s="37"/>
      <c r="H132" s="38"/>
    </row>
    <row r="133" s="2" customFormat="1" ht="16.8" customHeight="1">
      <c r="A133" s="37"/>
      <c r="B133" s="38"/>
      <c r="C133" s="233" t="s">
        <v>700</v>
      </c>
      <c r="D133" s="233" t="s">
        <v>701</v>
      </c>
      <c r="E133" s="18" t="s">
        <v>159</v>
      </c>
      <c r="F133" s="234">
        <v>17.379000000000001</v>
      </c>
      <c r="G133" s="37"/>
      <c r="H133" s="38"/>
    </row>
    <row r="134" s="2" customFormat="1" ht="16.8" customHeight="1">
      <c r="A134" s="37"/>
      <c r="B134" s="38"/>
      <c r="C134" s="233" t="s">
        <v>704</v>
      </c>
      <c r="D134" s="233" t="s">
        <v>705</v>
      </c>
      <c r="E134" s="18" t="s">
        <v>387</v>
      </c>
      <c r="F134" s="234">
        <v>17.379000000000001</v>
      </c>
      <c r="G134" s="37"/>
      <c r="H134" s="38"/>
    </row>
    <row r="135" s="2" customFormat="1">
      <c r="A135" s="37"/>
      <c r="B135" s="38"/>
      <c r="C135" s="233" t="s">
        <v>172</v>
      </c>
      <c r="D135" s="233" t="s">
        <v>173</v>
      </c>
      <c r="E135" s="18" t="s">
        <v>159</v>
      </c>
      <c r="F135" s="234">
        <v>17.379000000000001</v>
      </c>
      <c r="G135" s="37"/>
      <c r="H135" s="38"/>
    </row>
    <row r="136" s="2" customFormat="1" ht="16.8" customHeight="1">
      <c r="A136" s="37"/>
      <c r="B136" s="38"/>
      <c r="C136" s="233" t="s">
        <v>174</v>
      </c>
      <c r="D136" s="233" t="s">
        <v>175</v>
      </c>
      <c r="E136" s="18" t="s">
        <v>159</v>
      </c>
      <c r="F136" s="234">
        <v>17.379000000000001</v>
      </c>
      <c r="G136" s="37"/>
      <c r="H136" s="38"/>
    </row>
    <row r="137" s="2" customFormat="1" ht="16.8" customHeight="1">
      <c r="A137" s="37"/>
      <c r="B137" s="38"/>
      <c r="C137" s="233" t="s">
        <v>178</v>
      </c>
      <c r="D137" s="233" t="s">
        <v>179</v>
      </c>
      <c r="E137" s="18" t="s">
        <v>159</v>
      </c>
      <c r="F137" s="234">
        <v>17.379000000000001</v>
      </c>
      <c r="G137" s="37"/>
      <c r="H137" s="38"/>
    </row>
    <row r="138" s="2" customFormat="1" ht="16.8" customHeight="1">
      <c r="A138" s="37"/>
      <c r="B138" s="38"/>
      <c r="C138" s="233" t="s">
        <v>181</v>
      </c>
      <c r="D138" s="233" t="s">
        <v>182</v>
      </c>
      <c r="E138" s="18" t="s">
        <v>159</v>
      </c>
      <c r="F138" s="234">
        <v>17.379000000000001</v>
      </c>
      <c r="G138" s="37"/>
      <c r="H138" s="38"/>
    </row>
    <row r="139" s="2" customFormat="1" ht="16.8" customHeight="1">
      <c r="A139" s="37"/>
      <c r="B139" s="38"/>
      <c r="C139" s="233" t="s">
        <v>553</v>
      </c>
      <c r="D139" s="233" t="s">
        <v>554</v>
      </c>
      <c r="E139" s="18" t="s">
        <v>159</v>
      </c>
      <c r="F139" s="234">
        <v>18.248000000000001</v>
      </c>
      <c r="G139" s="37"/>
      <c r="H139" s="38"/>
    </row>
    <row r="140" s="2" customFormat="1" ht="16.8" customHeight="1">
      <c r="A140" s="37"/>
      <c r="B140" s="38"/>
      <c r="C140" s="233" t="s">
        <v>691</v>
      </c>
      <c r="D140" s="233" t="s">
        <v>692</v>
      </c>
      <c r="E140" s="18" t="s">
        <v>159</v>
      </c>
      <c r="F140" s="234">
        <v>19.986000000000001</v>
      </c>
      <c r="G140" s="37"/>
      <c r="H140" s="38"/>
    </row>
    <row r="141" s="2" customFormat="1" ht="16.8" customHeight="1">
      <c r="A141" s="37"/>
      <c r="B141" s="38"/>
      <c r="C141" s="229" t="s">
        <v>107</v>
      </c>
      <c r="D141" s="230" t="s">
        <v>108</v>
      </c>
      <c r="E141" s="231" t="s">
        <v>1</v>
      </c>
      <c r="F141" s="232">
        <v>37.101999999999997</v>
      </c>
      <c r="G141" s="37"/>
      <c r="H141" s="38"/>
    </row>
    <row r="142" s="2" customFormat="1" ht="16.8" customHeight="1">
      <c r="A142" s="37"/>
      <c r="B142" s="38"/>
      <c r="C142" s="233" t="s">
        <v>1</v>
      </c>
      <c r="D142" s="233" t="s">
        <v>936</v>
      </c>
      <c r="E142" s="18" t="s">
        <v>1</v>
      </c>
      <c r="F142" s="234">
        <v>7.3259999999999996</v>
      </c>
      <c r="G142" s="37"/>
      <c r="H142" s="38"/>
    </row>
    <row r="143" s="2" customFormat="1" ht="16.8" customHeight="1">
      <c r="A143" s="37"/>
      <c r="B143" s="38"/>
      <c r="C143" s="233" t="s">
        <v>1</v>
      </c>
      <c r="D143" s="233" t="s">
        <v>937</v>
      </c>
      <c r="E143" s="18" t="s">
        <v>1</v>
      </c>
      <c r="F143" s="234">
        <v>6.0860000000000003</v>
      </c>
      <c r="G143" s="37"/>
      <c r="H143" s="38"/>
    </row>
    <row r="144" s="2" customFormat="1" ht="16.8" customHeight="1">
      <c r="A144" s="37"/>
      <c r="B144" s="38"/>
      <c r="C144" s="233" t="s">
        <v>1</v>
      </c>
      <c r="D144" s="233" t="s">
        <v>938</v>
      </c>
      <c r="E144" s="18" t="s">
        <v>1</v>
      </c>
      <c r="F144" s="234">
        <v>8.9399999999999995</v>
      </c>
      <c r="G144" s="37"/>
      <c r="H144" s="38"/>
    </row>
    <row r="145" s="2" customFormat="1" ht="16.8" customHeight="1">
      <c r="A145" s="37"/>
      <c r="B145" s="38"/>
      <c r="C145" s="233" t="s">
        <v>1</v>
      </c>
      <c r="D145" s="233" t="s">
        <v>939</v>
      </c>
      <c r="E145" s="18" t="s">
        <v>1</v>
      </c>
      <c r="F145" s="234">
        <v>5.96</v>
      </c>
      <c r="G145" s="37"/>
      <c r="H145" s="38"/>
    </row>
    <row r="146" s="2" customFormat="1" ht="16.8" customHeight="1">
      <c r="A146" s="37"/>
      <c r="B146" s="38"/>
      <c r="C146" s="233" t="s">
        <v>1</v>
      </c>
      <c r="D146" s="233" t="s">
        <v>940</v>
      </c>
      <c r="E146" s="18" t="s">
        <v>1</v>
      </c>
      <c r="F146" s="234">
        <v>8.7899999999999991</v>
      </c>
      <c r="G146" s="37"/>
      <c r="H146" s="38"/>
    </row>
    <row r="147" s="2" customFormat="1" ht="16.8" customHeight="1">
      <c r="A147" s="37"/>
      <c r="B147" s="38"/>
      <c r="C147" s="233" t="s">
        <v>107</v>
      </c>
      <c r="D147" s="233" t="s">
        <v>189</v>
      </c>
      <c r="E147" s="18" t="s">
        <v>1</v>
      </c>
      <c r="F147" s="234">
        <v>37.101999999999997</v>
      </c>
      <c r="G147" s="37"/>
      <c r="H147" s="38"/>
    </row>
    <row r="148" s="2" customFormat="1" ht="16.8" customHeight="1">
      <c r="A148" s="37"/>
      <c r="B148" s="38"/>
      <c r="C148" s="235" t="s">
        <v>1136</v>
      </c>
      <c r="D148" s="37"/>
      <c r="E148" s="37"/>
      <c r="F148" s="37"/>
      <c r="G148" s="37"/>
      <c r="H148" s="38"/>
    </row>
    <row r="149" s="2" customFormat="1" ht="16.8" customHeight="1">
      <c r="A149" s="37"/>
      <c r="B149" s="38"/>
      <c r="C149" s="233" t="s">
        <v>659</v>
      </c>
      <c r="D149" s="233" t="s">
        <v>660</v>
      </c>
      <c r="E149" s="18" t="s">
        <v>387</v>
      </c>
      <c r="F149" s="234">
        <v>37.101999999999997</v>
      </c>
      <c r="G149" s="37"/>
      <c r="H149" s="38"/>
    </row>
    <row r="150" s="2" customFormat="1" ht="16.8" customHeight="1">
      <c r="A150" s="37"/>
      <c r="B150" s="38"/>
      <c r="C150" s="233" t="s">
        <v>707</v>
      </c>
      <c r="D150" s="233" t="s">
        <v>708</v>
      </c>
      <c r="E150" s="18" t="s">
        <v>387</v>
      </c>
      <c r="F150" s="234">
        <v>37.101999999999997</v>
      </c>
      <c r="G150" s="37"/>
      <c r="H150" s="38"/>
    </row>
    <row r="151" s="2" customFormat="1" ht="16.8" customHeight="1">
      <c r="A151" s="37"/>
      <c r="B151" s="38"/>
      <c r="C151" s="233" t="s">
        <v>667</v>
      </c>
      <c r="D151" s="233" t="s">
        <v>668</v>
      </c>
      <c r="E151" s="18" t="s">
        <v>387</v>
      </c>
      <c r="F151" s="234">
        <v>40.811999999999998</v>
      </c>
      <c r="G151" s="37"/>
      <c r="H151" s="38"/>
    </row>
    <row r="152" s="2" customFormat="1" ht="16.8" customHeight="1">
      <c r="A152" s="37"/>
      <c r="B152" s="38"/>
      <c r="C152" s="229" t="s">
        <v>110</v>
      </c>
      <c r="D152" s="230" t="s">
        <v>111</v>
      </c>
      <c r="E152" s="231" t="s">
        <v>1</v>
      </c>
      <c r="F152" s="232">
        <v>14.6</v>
      </c>
      <c r="G152" s="37"/>
      <c r="H152" s="38"/>
    </row>
    <row r="153" s="2" customFormat="1" ht="16.8" customHeight="1">
      <c r="A153" s="37"/>
      <c r="B153" s="38"/>
      <c r="C153" s="233" t="s">
        <v>1</v>
      </c>
      <c r="D153" s="233" t="s">
        <v>966</v>
      </c>
      <c r="E153" s="18" t="s">
        <v>1</v>
      </c>
      <c r="F153" s="234">
        <v>9</v>
      </c>
      <c r="G153" s="37"/>
      <c r="H153" s="38"/>
    </row>
    <row r="154" s="2" customFormat="1" ht="16.8" customHeight="1">
      <c r="A154" s="37"/>
      <c r="B154" s="38"/>
      <c r="C154" s="233" t="s">
        <v>1</v>
      </c>
      <c r="D154" s="233" t="s">
        <v>967</v>
      </c>
      <c r="E154" s="18" t="s">
        <v>1</v>
      </c>
      <c r="F154" s="234">
        <v>5.5999999999999996</v>
      </c>
      <c r="G154" s="37"/>
      <c r="H154" s="38"/>
    </row>
    <row r="155" s="2" customFormat="1" ht="16.8" customHeight="1">
      <c r="A155" s="37"/>
      <c r="B155" s="38"/>
      <c r="C155" s="233" t="s">
        <v>110</v>
      </c>
      <c r="D155" s="233" t="s">
        <v>766</v>
      </c>
      <c r="E155" s="18" t="s">
        <v>1</v>
      </c>
      <c r="F155" s="234">
        <v>14.6</v>
      </c>
      <c r="G155" s="37"/>
      <c r="H155" s="38"/>
    </row>
    <row r="156" s="2" customFormat="1" ht="16.8" customHeight="1">
      <c r="A156" s="37"/>
      <c r="B156" s="38"/>
      <c r="C156" s="235" t="s">
        <v>1136</v>
      </c>
      <c r="D156" s="37"/>
      <c r="E156" s="37"/>
      <c r="F156" s="37"/>
      <c r="G156" s="37"/>
      <c r="H156" s="38"/>
    </row>
    <row r="157" s="2" customFormat="1" ht="16.8" customHeight="1">
      <c r="A157" s="37"/>
      <c r="B157" s="38"/>
      <c r="C157" s="233" t="s">
        <v>802</v>
      </c>
      <c r="D157" s="233" t="s">
        <v>803</v>
      </c>
      <c r="E157" s="18" t="s">
        <v>159</v>
      </c>
      <c r="F157" s="234">
        <v>14.6</v>
      </c>
      <c r="G157" s="37"/>
      <c r="H157" s="38"/>
    </row>
    <row r="158" s="2" customFormat="1" ht="16.8" customHeight="1">
      <c r="A158" s="37"/>
      <c r="B158" s="38"/>
      <c r="C158" s="233" t="s">
        <v>811</v>
      </c>
      <c r="D158" s="233" t="s">
        <v>812</v>
      </c>
      <c r="E158" s="18" t="s">
        <v>159</v>
      </c>
      <c r="F158" s="234">
        <v>16.059999999999999</v>
      </c>
      <c r="G158" s="37"/>
      <c r="H158" s="38"/>
    </row>
    <row r="159" s="2" customFormat="1" ht="26.4" customHeight="1">
      <c r="A159" s="37"/>
      <c r="B159" s="38"/>
      <c r="C159" s="228" t="s">
        <v>1138</v>
      </c>
      <c r="D159" s="228" t="s">
        <v>91</v>
      </c>
      <c r="E159" s="37"/>
      <c r="F159" s="37"/>
      <c r="G159" s="37"/>
      <c r="H159" s="38"/>
    </row>
    <row r="160" s="2" customFormat="1" ht="16.8" customHeight="1">
      <c r="A160" s="37"/>
      <c r="B160" s="38"/>
      <c r="C160" s="229" t="s">
        <v>98</v>
      </c>
      <c r="D160" s="230" t="s">
        <v>99</v>
      </c>
      <c r="E160" s="231" t="s">
        <v>1</v>
      </c>
      <c r="F160" s="232">
        <v>13.972</v>
      </c>
      <c r="G160" s="37"/>
      <c r="H160" s="38"/>
    </row>
    <row r="161" s="2" customFormat="1" ht="16.8" customHeight="1">
      <c r="A161" s="37"/>
      <c r="B161" s="38"/>
      <c r="C161" s="233" t="s">
        <v>1</v>
      </c>
      <c r="D161" s="233" t="s">
        <v>1024</v>
      </c>
      <c r="E161" s="18" t="s">
        <v>1</v>
      </c>
      <c r="F161" s="234">
        <v>4.976</v>
      </c>
      <c r="G161" s="37"/>
      <c r="H161" s="38"/>
    </row>
    <row r="162" s="2" customFormat="1" ht="16.8" customHeight="1">
      <c r="A162" s="37"/>
      <c r="B162" s="38"/>
      <c r="C162" s="233" t="s">
        <v>1</v>
      </c>
      <c r="D162" s="233" t="s">
        <v>1025</v>
      </c>
      <c r="E162" s="18" t="s">
        <v>1</v>
      </c>
      <c r="F162" s="234">
        <v>8.9960000000000004</v>
      </c>
      <c r="G162" s="37"/>
      <c r="H162" s="38"/>
    </row>
    <row r="163" s="2" customFormat="1" ht="16.8" customHeight="1">
      <c r="A163" s="37"/>
      <c r="B163" s="38"/>
      <c r="C163" s="233" t="s">
        <v>98</v>
      </c>
      <c r="D163" s="233" t="s">
        <v>189</v>
      </c>
      <c r="E163" s="18" t="s">
        <v>1</v>
      </c>
      <c r="F163" s="234">
        <v>13.972</v>
      </c>
      <c r="G163" s="37"/>
      <c r="H163" s="38"/>
    </row>
    <row r="164" s="2" customFormat="1" ht="16.8" customHeight="1">
      <c r="A164" s="37"/>
      <c r="B164" s="38"/>
      <c r="C164" s="235" t="s">
        <v>1136</v>
      </c>
      <c r="D164" s="37"/>
      <c r="E164" s="37"/>
      <c r="F164" s="37"/>
      <c r="G164" s="37"/>
      <c r="H164" s="38"/>
    </row>
    <row r="165" s="2" customFormat="1">
      <c r="A165" s="37"/>
      <c r="B165" s="38"/>
      <c r="C165" s="233" t="s">
        <v>744</v>
      </c>
      <c r="D165" s="233" t="s">
        <v>745</v>
      </c>
      <c r="E165" s="18" t="s">
        <v>159</v>
      </c>
      <c r="F165" s="234">
        <v>13.972</v>
      </c>
      <c r="G165" s="37"/>
      <c r="H165" s="38"/>
    </row>
    <row r="166" s="2" customFormat="1" ht="16.8" customHeight="1">
      <c r="A166" s="37"/>
      <c r="B166" s="38"/>
      <c r="C166" s="233" t="s">
        <v>720</v>
      </c>
      <c r="D166" s="233" t="s">
        <v>721</v>
      </c>
      <c r="E166" s="18" t="s">
        <v>159</v>
      </c>
      <c r="F166" s="234">
        <v>42.683</v>
      </c>
      <c r="G166" s="37"/>
      <c r="H166" s="38"/>
    </row>
    <row r="167" s="2" customFormat="1" ht="16.8" customHeight="1">
      <c r="A167" s="37"/>
      <c r="B167" s="38"/>
      <c r="C167" s="233" t="s">
        <v>724</v>
      </c>
      <c r="D167" s="233" t="s">
        <v>725</v>
      </c>
      <c r="E167" s="18" t="s">
        <v>159</v>
      </c>
      <c r="F167" s="234">
        <v>42.683</v>
      </c>
      <c r="G167" s="37"/>
      <c r="H167" s="38"/>
    </row>
    <row r="168" s="2" customFormat="1" ht="16.8" customHeight="1">
      <c r="A168" s="37"/>
      <c r="B168" s="38"/>
      <c r="C168" s="233" t="s">
        <v>736</v>
      </c>
      <c r="D168" s="233" t="s">
        <v>737</v>
      </c>
      <c r="E168" s="18" t="s">
        <v>159</v>
      </c>
      <c r="F168" s="234">
        <v>42.683</v>
      </c>
      <c r="G168" s="37"/>
      <c r="H168" s="38"/>
    </row>
    <row r="169" s="2" customFormat="1" ht="16.8" customHeight="1">
      <c r="A169" s="37"/>
      <c r="B169" s="38"/>
      <c r="C169" s="233" t="s">
        <v>740</v>
      </c>
      <c r="D169" s="233" t="s">
        <v>741</v>
      </c>
      <c r="E169" s="18" t="s">
        <v>159</v>
      </c>
      <c r="F169" s="234">
        <v>85.366</v>
      </c>
      <c r="G169" s="37"/>
      <c r="H169" s="38"/>
    </row>
    <row r="170" s="2" customFormat="1" ht="16.8" customHeight="1">
      <c r="A170" s="37"/>
      <c r="B170" s="38"/>
      <c r="C170" s="233" t="s">
        <v>194</v>
      </c>
      <c r="D170" s="233" t="s">
        <v>195</v>
      </c>
      <c r="E170" s="18" t="s">
        <v>159</v>
      </c>
      <c r="F170" s="234">
        <v>42.683</v>
      </c>
      <c r="G170" s="37"/>
      <c r="H170" s="38"/>
    </row>
    <row r="171" s="2" customFormat="1" ht="16.8" customHeight="1">
      <c r="A171" s="37"/>
      <c r="B171" s="38"/>
      <c r="C171" s="233" t="s">
        <v>199</v>
      </c>
      <c r="D171" s="233" t="s">
        <v>200</v>
      </c>
      <c r="E171" s="18" t="s">
        <v>159</v>
      </c>
      <c r="F171" s="234">
        <v>42.683</v>
      </c>
      <c r="G171" s="37"/>
      <c r="H171" s="38"/>
    </row>
    <row r="172" s="2" customFormat="1" ht="16.8" customHeight="1">
      <c r="A172" s="37"/>
      <c r="B172" s="38"/>
      <c r="C172" s="233" t="s">
        <v>691</v>
      </c>
      <c r="D172" s="233" t="s">
        <v>692</v>
      </c>
      <c r="E172" s="18" t="s">
        <v>159</v>
      </c>
      <c r="F172" s="234">
        <v>16.068000000000001</v>
      </c>
      <c r="G172" s="37"/>
      <c r="H172" s="38"/>
    </row>
    <row r="173" s="2" customFormat="1" ht="16.8" customHeight="1">
      <c r="A173" s="37"/>
      <c r="B173" s="38"/>
      <c r="C173" s="229" t="s">
        <v>101</v>
      </c>
      <c r="D173" s="230" t="s">
        <v>99</v>
      </c>
      <c r="E173" s="231" t="s">
        <v>1</v>
      </c>
      <c r="F173" s="232">
        <v>28.710999999999999</v>
      </c>
      <c r="G173" s="37"/>
      <c r="H173" s="38"/>
    </row>
    <row r="174" s="2" customFormat="1" ht="16.8" customHeight="1">
      <c r="A174" s="37"/>
      <c r="B174" s="38"/>
      <c r="C174" s="233" t="s">
        <v>1</v>
      </c>
      <c r="D174" s="233" t="s">
        <v>1022</v>
      </c>
      <c r="E174" s="18" t="s">
        <v>1</v>
      </c>
      <c r="F174" s="234">
        <v>11.318</v>
      </c>
      <c r="G174" s="37"/>
      <c r="H174" s="38"/>
    </row>
    <row r="175" s="2" customFormat="1" ht="16.8" customHeight="1">
      <c r="A175" s="37"/>
      <c r="B175" s="38"/>
      <c r="C175" s="233" t="s">
        <v>1</v>
      </c>
      <c r="D175" s="233" t="s">
        <v>1023</v>
      </c>
      <c r="E175" s="18" t="s">
        <v>1</v>
      </c>
      <c r="F175" s="234">
        <v>17.393000000000001</v>
      </c>
      <c r="G175" s="37"/>
      <c r="H175" s="38"/>
    </row>
    <row r="176" s="2" customFormat="1" ht="16.8" customHeight="1">
      <c r="A176" s="37"/>
      <c r="B176" s="38"/>
      <c r="C176" s="233" t="s">
        <v>101</v>
      </c>
      <c r="D176" s="233" t="s">
        <v>189</v>
      </c>
      <c r="E176" s="18" t="s">
        <v>1</v>
      </c>
      <c r="F176" s="234">
        <v>28.710999999999999</v>
      </c>
      <c r="G176" s="37"/>
      <c r="H176" s="38"/>
    </row>
    <row r="177" s="2" customFormat="1" ht="16.8" customHeight="1">
      <c r="A177" s="37"/>
      <c r="B177" s="38"/>
      <c r="C177" s="235" t="s">
        <v>1136</v>
      </c>
      <c r="D177" s="37"/>
      <c r="E177" s="37"/>
      <c r="F177" s="37"/>
      <c r="G177" s="37"/>
      <c r="H177" s="38"/>
    </row>
    <row r="178" s="2" customFormat="1">
      <c r="A178" s="37"/>
      <c r="B178" s="38"/>
      <c r="C178" s="233" t="s">
        <v>744</v>
      </c>
      <c r="D178" s="233" t="s">
        <v>745</v>
      </c>
      <c r="E178" s="18" t="s">
        <v>159</v>
      </c>
      <c r="F178" s="234">
        <v>28.710999999999999</v>
      </c>
      <c r="G178" s="37"/>
      <c r="H178" s="38"/>
    </row>
    <row r="179" s="2" customFormat="1" ht="16.8" customHeight="1">
      <c r="A179" s="37"/>
      <c r="B179" s="38"/>
      <c r="C179" s="233" t="s">
        <v>720</v>
      </c>
      <c r="D179" s="233" t="s">
        <v>721</v>
      </c>
      <c r="E179" s="18" t="s">
        <v>159</v>
      </c>
      <c r="F179" s="234">
        <v>42.683</v>
      </c>
      <c r="G179" s="37"/>
      <c r="H179" s="38"/>
    </row>
    <row r="180" s="2" customFormat="1" ht="16.8" customHeight="1">
      <c r="A180" s="37"/>
      <c r="B180" s="38"/>
      <c r="C180" s="233" t="s">
        <v>724</v>
      </c>
      <c r="D180" s="233" t="s">
        <v>725</v>
      </c>
      <c r="E180" s="18" t="s">
        <v>159</v>
      </c>
      <c r="F180" s="234">
        <v>42.683</v>
      </c>
      <c r="G180" s="37"/>
      <c r="H180" s="38"/>
    </row>
    <row r="181" s="2" customFormat="1" ht="16.8" customHeight="1">
      <c r="A181" s="37"/>
      <c r="B181" s="38"/>
      <c r="C181" s="233" t="s">
        <v>736</v>
      </c>
      <c r="D181" s="233" t="s">
        <v>737</v>
      </c>
      <c r="E181" s="18" t="s">
        <v>159</v>
      </c>
      <c r="F181" s="234">
        <v>42.683</v>
      </c>
      <c r="G181" s="37"/>
      <c r="H181" s="38"/>
    </row>
    <row r="182" s="2" customFormat="1" ht="16.8" customHeight="1">
      <c r="A182" s="37"/>
      <c r="B182" s="38"/>
      <c r="C182" s="233" t="s">
        <v>740</v>
      </c>
      <c r="D182" s="233" t="s">
        <v>741</v>
      </c>
      <c r="E182" s="18" t="s">
        <v>159</v>
      </c>
      <c r="F182" s="234">
        <v>85.366</v>
      </c>
      <c r="G182" s="37"/>
      <c r="H182" s="38"/>
    </row>
    <row r="183" s="2" customFormat="1" ht="16.8" customHeight="1">
      <c r="A183" s="37"/>
      <c r="B183" s="38"/>
      <c r="C183" s="233" t="s">
        <v>194</v>
      </c>
      <c r="D183" s="233" t="s">
        <v>195</v>
      </c>
      <c r="E183" s="18" t="s">
        <v>159</v>
      </c>
      <c r="F183" s="234">
        <v>42.683</v>
      </c>
      <c r="G183" s="37"/>
      <c r="H183" s="38"/>
    </row>
    <row r="184" s="2" customFormat="1" ht="16.8" customHeight="1">
      <c r="A184" s="37"/>
      <c r="B184" s="38"/>
      <c r="C184" s="233" t="s">
        <v>199</v>
      </c>
      <c r="D184" s="233" t="s">
        <v>200</v>
      </c>
      <c r="E184" s="18" t="s">
        <v>159</v>
      </c>
      <c r="F184" s="234">
        <v>42.683</v>
      </c>
      <c r="G184" s="37"/>
      <c r="H184" s="38"/>
    </row>
    <row r="185" s="2" customFormat="1" ht="16.8" customHeight="1">
      <c r="A185" s="37"/>
      <c r="B185" s="38"/>
      <c r="C185" s="233" t="s">
        <v>753</v>
      </c>
      <c r="D185" s="233" t="s">
        <v>754</v>
      </c>
      <c r="E185" s="18" t="s">
        <v>159</v>
      </c>
      <c r="F185" s="234">
        <v>33.018000000000001</v>
      </c>
      <c r="G185" s="37"/>
      <c r="H185" s="38"/>
    </row>
    <row r="186" s="2" customFormat="1" ht="16.8" customHeight="1">
      <c r="A186" s="37"/>
      <c r="B186" s="38"/>
      <c r="C186" s="229" t="s">
        <v>104</v>
      </c>
      <c r="D186" s="230" t="s">
        <v>105</v>
      </c>
      <c r="E186" s="231" t="s">
        <v>1</v>
      </c>
      <c r="F186" s="232">
        <v>10.18</v>
      </c>
      <c r="G186" s="37"/>
      <c r="H186" s="38"/>
    </row>
    <row r="187" s="2" customFormat="1" ht="16.8" customHeight="1">
      <c r="A187" s="37"/>
      <c r="B187" s="38"/>
      <c r="C187" s="233" t="s">
        <v>1</v>
      </c>
      <c r="D187" s="233" t="s">
        <v>1018</v>
      </c>
      <c r="E187" s="18" t="s">
        <v>1</v>
      </c>
      <c r="F187" s="234">
        <v>3.512</v>
      </c>
      <c r="G187" s="37"/>
      <c r="H187" s="38"/>
    </row>
    <row r="188" s="2" customFormat="1" ht="16.8" customHeight="1">
      <c r="A188" s="37"/>
      <c r="B188" s="38"/>
      <c r="C188" s="233" t="s">
        <v>1</v>
      </c>
      <c r="D188" s="233" t="s">
        <v>1019</v>
      </c>
      <c r="E188" s="18" t="s">
        <v>1</v>
      </c>
      <c r="F188" s="234">
        <v>6.6680000000000001</v>
      </c>
      <c r="G188" s="37"/>
      <c r="H188" s="38"/>
    </row>
    <row r="189" s="2" customFormat="1" ht="16.8" customHeight="1">
      <c r="A189" s="37"/>
      <c r="B189" s="38"/>
      <c r="C189" s="233" t="s">
        <v>104</v>
      </c>
      <c r="D189" s="233" t="s">
        <v>189</v>
      </c>
      <c r="E189" s="18" t="s">
        <v>1</v>
      </c>
      <c r="F189" s="234">
        <v>10.18</v>
      </c>
      <c r="G189" s="37"/>
      <c r="H189" s="38"/>
    </row>
    <row r="190" s="2" customFormat="1" ht="16.8" customHeight="1">
      <c r="A190" s="37"/>
      <c r="B190" s="38"/>
      <c r="C190" s="235" t="s">
        <v>1136</v>
      </c>
      <c r="D190" s="37"/>
      <c r="E190" s="37"/>
      <c r="F190" s="37"/>
      <c r="G190" s="37"/>
      <c r="H190" s="38"/>
    </row>
    <row r="191" s="2" customFormat="1">
      <c r="A191" s="37"/>
      <c r="B191" s="38"/>
      <c r="C191" s="233" t="s">
        <v>682</v>
      </c>
      <c r="D191" s="233" t="s">
        <v>683</v>
      </c>
      <c r="E191" s="18" t="s">
        <v>159</v>
      </c>
      <c r="F191" s="234">
        <v>10.18</v>
      </c>
      <c r="G191" s="37"/>
      <c r="H191" s="38"/>
    </row>
    <row r="192" s="2" customFormat="1" ht="16.8" customHeight="1">
      <c r="A192" s="37"/>
      <c r="B192" s="38"/>
      <c r="C192" s="233" t="s">
        <v>167</v>
      </c>
      <c r="D192" s="233" t="s">
        <v>168</v>
      </c>
      <c r="E192" s="18" t="s">
        <v>159</v>
      </c>
      <c r="F192" s="234">
        <v>10.18</v>
      </c>
      <c r="G192" s="37"/>
      <c r="H192" s="38"/>
    </row>
    <row r="193" s="2" customFormat="1" ht="16.8" customHeight="1">
      <c r="A193" s="37"/>
      <c r="B193" s="38"/>
      <c r="C193" s="233" t="s">
        <v>513</v>
      </c>
      <c r="D193" s="233" t="s">
        <v>514</v>
      </c>
      <c r="E193" s="18" t="s">
        <v>159</v>
      </c>
      <c r="F193" s="234">
        <v>10.18</v>
      </c>
      <c r="G193" s="37"/>
      <c r="H193" s="38"/>
    </row>
    <row r="194" s="2" customFormat="1">
      <c r="A194" s="37"/>
      <c r="B194" s="38"/>
      <c r="C194" s="233" t="s">
        <v>549</v>
      </c>
      <c r="D194" s="233" t="s">
        <v>550</v>
      </c>
      <c r="E194" s="18" t="s">
        <v>159</v>
      </c>
      <c r="F194" s="234">
        <v>10.18</v>
      </c>
      <c r="G194" s="37"/>
      <c r="H194" s="38"/>
    </row>
    <row r="195" s="2" customFormat="1" ht="16.8" customHeight="1">
      <c r="A195" s="37"/>
      <c r="B195" s="38"/>
      <c r="C195" s="233" t="s">
        <v>652</v>
      </c>
      <c r="D195" s="233" t="s">
        <v>653</v>
      </c>
      <c r="E195" s="18" t="s">
        <v>159</v>
      </c>
      <c r="F195" s="234">
        <v>10.18</v>
      </c>
      <c r="G195" s="37"/>
      <c r="H195" s="38"/>
    </row>
    <row r="196" s="2" customFormat="1" ht="16.8" customHeight="1">
      <c r="A196" s="37"/>
      <c r="B196" s="38"/>
      <c r="C196" s="233" t="s">
        <v>655</v>
      </c>
      <c r="D196" s="233" t="s">
        <v>656</v>
      </c>
      <c r="E196" s="18" t="s">
        <v>159</v>
      </c>
      <c r="F196" s="234">
        <v>10.18</v>
      </c>
      <c r="G196" s="37"/>
      <c r="H196" s="38"/>
    </row>
    <row r="197" s="2" customFormat="1" ht="16.8" customHeight="1">
      <c r="A197" s="37"/>
      <c r="B197" s="38"/>
      <c r="C197" s="233" t="s">
        <v>696</v>
      </c>
      <c r="D197" s="233" t="s">
        <v>697</v>
      </c>
      <c r="E197" s="18" t="s">
        <v>159</v>
      </c>
      <c r="F197" s="234">
        <v>10.18</v>
      </c>
      <c r="G197" s="37"/>
      <c r="H197" s="38"/>
    </row>
    <row r="198" s="2" customFormat="1" ht="16.8" customHeight="1">
      <c r="A198" s="37"/>
      <c r="B198" s="38"/>
      <c r="C198" s="233" t="s">
        <v>700</v>
      </c>
      <c r="D198" s="233" t="s">
        <v>701</v>
      </c>
      <c r="E198" s="18" t="s">
        <v>159</v>
      </c>
      <c r="F198" s="234">
        <v>10.18</v>
      </c>
      <c r="G198" s="37"/>
      <c r="H198" s="38"/>
    </row>
    <row r="199" s="2" customFormat="1" ht="16.8" customHeight="1">
      <c r="A199" s="37"/>
      <c r="B199" s="38"/>
      <c r="C199" s="233" t="s">
        <v>704</v>
      </c>
      <c r="D199" s="233" t="s">
        <v>705</v>
      </c>
      <c r="E199" s="18" t="s">
        <v>387</v>
      </c>
      <c r="F199" s="234">
        <v>10.18</v>
      </c>
      <c r="G199" s="37"/>
      <c r="H199" s="38"/>
    </row>
    <row r="200" s="2" customFormat="1">
      <c r="A200" s="37"/>
      <c r="B200" s="38"/>
      <c r="C200" s="233" t="s">
        <v>172</v>
      </c>
      <c r="D200" s="233" t="s">
        <v>173</v>
      </c>
      <c r="E200" s="18" t="s">
        <v>159</v>
      </c>
      <c r="F200" s="234">
        <v>10.18</v>
      </c>
      <c r="G200" s="37"/>
      <c r="H200" s="38"/>
    </row>
    <row r="201" s="2" customFormat="1" ht="16.8" customHeight="1">
      <c r="A201" s="37"/>
      <c r="B201" s="38"/>
      <c r="C201" s="233" t="s">
        <v>174</v>
      </c>
      <c r="D201" s="233" t="s">
        <v>175</v>
      </c>
      <c r="E201" s="18" t="s">
        <v>159</v>
      </c>
      <c r="F201" s="234">
        <v>10.18</v>
      </c>
      <c r="G201" s="37"/>
      <c r="H201" s="38"/>
    </row>
    <row r="202" s="2" customFormat="1" ht="16.8" customHeight="1">
      <c r="A202" s="37"/>
      <c r="B202" s="38"/>
      <c r="C202" s="233" t="s">
        <v>178</v>
      </c>
      <c r="D202" s="233" t="s">
        <v>179</v>
      </c>
      <c r="E202" s="18" t="s">
        <v>159</v>
      </c>
      <c r="F202" s="234">
        <v>10.18</v>
      </c>
      <c r="G202" s="37"/>
      <c r="H202" s="38"/>
    </row>
    <row r="203" s="2" customFormat="1" ht="16.8" customHeight="1">
      <c r="A203" s="37"/>
      <c r="B203" s="38"/>
      <c r="C203" s="233" t="s">
        <v>181</v>
      </c>
      <c r="D203" s="233" t="s">
        <v>182</v>
      </c>
      <c r="E203" s="18" t="s">
        <v>159</v>
      </c>
      <c r="F203" s="234">
        <v>10.18</v>
      </c>
      <c r="G203" s="37"/>
      <c r="H203" s="38"/>
    </row>
    <row r="204" s="2" customFormat="1" ht="16.8" customHeight="1">
      <c r="A204" s="37"/>
      <c r="B204" s="38"/>
      <c r="C204" s="233" t="s">
        <v>553</v>
      </c>
      <c r="D204" s="233" t="s">
        <v>554</v>
      </c>
      <c r="E204" s="18" t="s">
        <v>159</v>
      </c>
      <c r="F204" s="234">
        <v>10.689</v>
      </c>
      <c r="G204" s="37"/>
      <c r="H204" s="38"/>
    </row>
    <row r="205" s="2" customFormat="1" ht="16.8" customHeight="1">
      <c r="A205" s="37"/>
      <c r="B205" s="38"/>
      <c r="C205" s="233" t="s">
        <v>691</v>
      </c>
      <c r="D205" s="233" t="s">
        <v>692</v>
      </c>
      <c r="E205" s="18" t="s">
        <v>159</v>
      </c>
      <c r="F205" s="234">
        <v>11.707000000000001</v>
      </c>
      <c r="G205" s="37"/>
      <c r="H205" s="38"/>
    </row>
    <row r="206" s="2" customFormat="1" ht="16.8" customHeight="1">
      <c r="A206" s="37"/>
      <c r="B206" s="38"/>
      <c r="C206" s="229" t="s">
        <v>107</v>
      </c>
      <c r="D206" s="230" t="s">
        <v>108</v>
      </c>
      <c r="E206" s="231" t="s">
        <v>1</v>
      </c>
      <c r="F206" s="232">
        <v>18.388000000000002</v>
      </c>
      <c r="G206" s="37"/>
      <c r="H206" s="38"/>
    </row>
    <row r="207" s="2" customFormat="1" ht="16.8" customHeight="1">
      <c r="A207" s="37"/>
      <c r="B207" s="38"/>
      <c r="C207" s="233" t="s">
        <v>1</v>
      </c>
      <c r="D207" s="233" t="s">
        <v>1014</v>
      </c>
      <c r="E207" s="18" t="s">
        <v>1</v>
      </c>
      <c r="F207" s="234">
        <v>7.4980000000000002</v>
      </c>
      <c r="G207" s="37"/>
      <c r="H207" s="38"/>
    </row>
    <row r="208" s="2" customFormat="1" ht="16.8" customHeight="1">
      <c r="A208" s="37"/>
      <c r="B208" s="38"/>
      <c r="C208" s="233" t="s">
        <v>1</v>
      </c>
      <c r="D208" s="233" t="s">
        <v>1015</v>
      </c>
      <c r="E208" s="18" t="s">
        <v>1</v>
      </c>
      <c r="F208" s="234">
        <v>10.890000000000001</v>
      </c>
      <c r="G208" s="37"/>
      <c r="H208" s="38"/>
    </row>
    <row r="209" s="2" customFormat="1" ht="16.8" customHeight="1">
      <c r="A209" s="37"/>
      <c r="B209" s="38"/>
      <c r="C209" s="233" t="s">
        <v>107</v>
      </c>
      <c r="D209" s="233" t="s">
        <v>189</v>
      </c>
      <c r="E209" s="18" t="s">
        <v>1</v>
      </c>
      <c r="F209" s="234">
        <v>18.388000000000002</v>
      </c>
      <c r="G209" s="37"/>
      <c r="H209" s="38"/>
    </row>
    <row r="210" s="2" customFormat="1" ht="16.8" customHeight="1">
      <c r="A210" s="37"/>
      <c r="B210" s="38"/>
      <c r="C210" s="235" t="s">
        <v>1136</v>
      </c>
      <c r="D210" s="37"/>
      <c r="E210" s="37"/>
      <c r="F210" s="37"/>
      <c r="G210" s="37"/>
      <c r="H210" s="38"/>
    </row>
    <row r="211" s="2" customFormat="1" ht="16.8" customHeight="1">
      <c r="A211" s="37"/>
      <c r="B211" s="38"/>
      <c r="C211" s="233" t="s">
        <v>659</v>
      </c>
      <c r="D211" s="233" t="s">
        <v>660</v>
      </c>
      <c r="E211" s="18" t="s">
        <v>387</v>
      </c>
      <c r="F211" s="234">
        <v>18.388000000000002</v>
      </c>
      <c r="G211" s="37"/>
      <c r="H211" s="38"/>
    </row>
    <row r="212" s="2" customFormat="1" ht="16.8" customHeight="1">
      <c r="A212" s="37"/>
      <c r="B212" s="38"/>
      <c r="C212" s="233" t="s">
        <v>707</v>
      </c>
      <c r="D212" s="233" t="s">
        <v>708</v>
      </c>
      <c r="E212" s="18" t="s">
        <v>387</v>
      </c>
      <c r="F212" s="234">
        <v>18.388000000000002</v>
      </c>
      <c r="G212" s="37"/>
      <c r="H212" s="38"/>
    </row>
    <row r="213" s="2" customFormat="1" ht="16.8" customHeight="1">
      <c r="A213" s="37"/>
      <c r="B213" s="38"/>
      <c r="C213" s="233" t="s">
        <v>667</v>
      </c>
      <c r="D213" s="233" t="s">
        <v>668</v>
      </c>
      <c r="E213" s="18" t="s">
        <v>387</v>
      </c>
      <c r="F213" s="234">
        <v>20.227</v>
      </c>
      <c r="G213" s="37"/>
      <c r="H213" s="38"/>
    </row>
    <row r="214" s="2" customFormat="1" ht="16.8" customHeight="1">
      <c r="A214" s="37"/>
      <c r="B214" s="38"/>
      <c r="C214" s="229" t="s">
        <v>110</v>
      </c>
      <c r="D214" s="230" t="s">
        <v>111</v>
      </c>
      <c r="E214" s="231" t="s">
        <v>1</v>
      </c>
      <c r="F214" s="232">
        <v>17.640000000000001</v>
      </c>
      <c r="G214" s="37"/>
      <c r="H214" s="38"/>
    </row>
    <row r="215" s="2" customFormat="1" ht="16.8" customHeight="1">
      <c r="A215" s="37"/>
      <c r="B215" s="38"/>
      <c r="C215" s="233" t="s">
        <v>1</v>
      </c>
      <c r="D215" s="233" t="s">
        <v>1028</v>
      </c>
      <c r="E215" s="18" t="s">
        <v>1</v>
      </c>
      <c r="F215" s="234">
        <v>14.44</v>
      </c>
      <c r="G215" s="37"/>
      <c r="H215" s="38"/>
    </row>
    <row r="216" s="2" customFormat="1" ht="16.8" customHeight="1">
      <c r="A216" s="37"/>
      <c r="B216" s="38"/>
      <c r="C216" s="233" t="s">
        <v>1</v>
      </c>
      <c r="D216" s="233" t="s">
        <v>1029</v>
      </c>
      <c r="E216" s="18" t="s">
        <v>1</v>
      </c>
      <c r="F216" s="234">
        <v>3.2000000000000002</v>
      </c>
      <c r="G216" s="37"/>
      <c r="H216" s="38"/>
    </row>
    <row r="217" s="2" customFormat="1" ht="16.8" customHeight="1">
      <c r="A217" s="37"/>
      <c r="B217" s="38"/>
      <c r="C217" s="233" t="s">
        <v>110</v>
      </c>
      <c r="D217" s="233" t="s">
        <v>766</v>
      </c>
      <c r="E217" s="18" t="s">
        <v>1</v>
      </c>
      <c r="F217" s="234">
        <v>17.640000000000001</v>
      </c>
      <c r="G217" s="37"/>
      <c r="H217" s="38"/>
    </row>
    <row r="218" s="2" customFormat="1" ht="16.8" customHeight="1">
      <c r="A218" s="37"/>
      <c r="B218" s="38"/>
      <c r="C218" s="235" t="s">
        <v>1136</v>
      </c>
      <c r="D218" s="37"/>
      <c r="E218" s="37"/>
      <c r="F218" s="37"/>
      <c r="G218" s="37"/>
      <c r="H218" s="38"/>
    </row>
    <row r="219" s="2" customFormat="1" ht="16.8" customHeight="1">
      <c r="A219" s="37"/>
      <c r="B219" s="38"/>
      <c r="C219" s="233" t="s">
        <v>802</v>
      </c>
      <c r="D219" s="233" t="s">
        <v>803</v>
      </c>
      <c r="E219" s="18" t="s">
        <v>159</v>
      </c>
      <c r="F219" s="234">
        <v>17.640000000000001</v>
      </c>
      <c r="G219" s="37"/>
      <c r="H219" s="38"/>
    </row>
    <row r="220" s="2" customFormat="1" ht="16.8" customHeight="1">
      <c r="A220" s="37"/>
      <c r="B220" s="38"/>
      <c r="C220" s="233" t="s">
        <v>811</v>
      </c>
      <c r="D220" s="233" t="s">
        <v>812</v>
      </c>
      <c r="E220" s="18" t="s">
        <v>159</v>
      </c>
      <c r="F220" s="234">
        <v>19.404</v>
      </c>
      <c r="G220" s="37"/>
      <c r="H220" s="38"/>
    </row>
    <row r="221" s="2" customFormat="1" ht="26.4" customHeight="1">
      <c r="A221" s="37"/>
      <c r="B221" s="38"/>
      <c r="C221" s="228" t="s">
        <v>1139</v>
      </c>
      <c r="D221" s="228" t="s">
        <v>94</v>
      </c>
      <c r="E221" s="37"/>
      <c r="F221" s="37"/>
      <c r="G221" s="37"/>
      <c r="H221" s="38"/>
    </row>
    <row r="222" s="2" customFormat="1" ht="16.8" customHeight="1">
      <c r="A222" s="37"/>
      <c r="B222" s="38"/>
      <c r="C222" s="229" t="s">
        <v>98</v>
      </c>
      <c r="D222" s="230" t="s">
        <v>99</v>
      </c>
      <c r="E222" s="231" t="s">
        <v>1</v>
      </c>
      <c r="F222" s="232">
        <v>15.885999999999999</v>
      </c>
      <c r="G222" s="37"/>
      <c r="H222" s="38"/>
    </row>
    <row r="223" s="2" customFormat="1" ht="16.8" customHeight="1">
      <c r="A223" s="37"/>
      <c r="B223" s="38"/>
      <c r="C223" s="233" t="s">
        <v>1</v>
      </c>
      <c r="D223" s="233" t="s">
        <v>1065</v>
      </c>
      <c r="E223" s="18" t="s">
        <v>1</v>
      </c>
      <c r="F223" s="234">
        <v>4.8879999999999999</v>
      </c>
      <c r="G223" s="37"/>
      <c r="H223" s="38"/>
    </row>
    <row r="224" s="2" customFormat="1" ht="16.8" customHeight="1">
      <c r="A224" s="37"/>
      <c r="B224" s="38"/>
      <c r="C224" s="233" t="s">
        <v>1</v>
      </c>
      <c r="D224" s="233" t="s">
        <v>1066</v>
      </c>
      <c r="E224" s="18" t="s">
        <v>1</v>
      </c>
      <c r="F224" s="234">
        <v>10.997999999999999</v>
      </c>
      <c r="G224" s="37"/>
      <c r="H224" s="38"/>
    </row>
    <row r="225" s="2" customFormat="1" ht="16.8" customHeight="1">
      <c r="A225" s="37"/>
      <c r="B225" s="38"/>
      <c r="C225" s="233" t="s">
        <v>98</v>
      </c>
      <c r="D225" s="233" t="s">
        <v>189</v>
      </c>
      <c r="E225" s="18" t="s">
        <v>1</v>
      </c>
      <c r="F225" s="234">
        <v>15.885999999999999</v>
      </c>
      <c r="G225" s="37"/>
      <c r="H225" s="38"/>
    </row>
    <row r="226" s="2" customFormat="1" ht="16.8" customHeight="1">
      <c r="A226" s="37"/>
      <c r="B226" s="38"/>
      <c r="C226" s="235" t="s">
        <v>1136</v>
      </c>
      <c r="D226" s="37"/>
      <c r="E226" s="37"/>
      <c r="F226" s="37"/>
      <c r="G226" s="37"/>
      <c r="H226" s="38"/>
    </row>
    <row r="227" s="2" customFormat="1">
      <c r="A227" s="37"/>
      <c r="B227" s="38"/>
      <c r="C227" s="233" t="s">
        <v>744</v>
      </c>
      <c r="D227" s="233" t="s">
        <v>745</v>
      </c>
      <c r="E227" s="18" t="s">
        <v>159</v>
      </c>
      <c r="F227" s="234">
        <v>15.885999999999999</v>
      </c>
      <c r="G227" s="37"/>
      <c r="H227" s="38"/>
    </row>
    <row r="228" s="2" customFormat="1" ht="16.8" customHeight="1">
      <c r="A228" s="37"/>
      <c r="B228" s="38"/>
      <c r="C228" s="233" t="s">
        <v>720</v>
      </c>
      <c r="D228" s="233" t="s">
        <v>721</v>
      </c>
      <c r="E228" s="18" t="s">
        <v>159</v>
      </c>
      <c r="F228" s="234">
        <v>43.195999999999998</v>
      </c>
      <c r="G228" s="37"/>
      <c r="H228" s="38"/>
    </row>
    <row r="229" s="2" customFormat="1" ht="16.8" customHeight="1">
      <c r="A229" s="37"/>
      <c r="B229" s="38"/>
      <c r="C229" s="233" t="s">
        <v>724</v>
      </c>
      <c r="D229" s="233" t="s">
        <v>725</v>
      </c>
      <c r="E229" s="18" t="s">
        <v>159</v>
      </c>
      <c r="F229" s="234">
        <v>43.195999999999998</v>
      </c>
      <c r="G229" s="37"/>
      <c r="H229" s="38"/>
    </row>
    <row r="230" s="2" customFormat="1" ht="16.8" customHeight="1">
      <c r="A230" s="37"/>
      <c r="B230" s="38"/>
      <c r="C230" s="233" t="s">
        <v>736</v>
      </c>
      <c r="D230" s="233" t="s">
        <v>737</v>
      </c>
      <c r="E230" s="18" t="s">
        <v>159</v>
      </c>
      <c r="F230" s="234">
        <v>43.195999999999998</v>
      </c>
      <c r="G230" s="37"/>
      <c r="H230" s="38"/>
    </row>
    <row r="231" s="2" customFormat="1" ht="16.8" customHeight="1">
      <c r="A231" s="37"/>
      <c r="B231" s="38"/>
      <c r="C231" s="233" t="s">
        <v>740</v>
      </c>
      <c r="D231" s="233" t="s">
        <v>741</v>
      </c>
      <c r="E231" s="18" t="s">
        <v>159</v>
      </c>
      <c r="F231" s="234">
        <v>86.391999999999996</v>
      </c>
      <c r="G231" s="37"/>
      <c r="H231" s="38"/>
    </row>
    <row r="232" s="2" customFormat="1" ht="16.8" customHeight="1">
      <c r="A232" s="37"/>
      <c r="B232" s="38"/>
      <c r="C232" s="233" t="s">
        <v>194</v>
      </c>
      <c r="D232" s="233" t="s">
        <v>195</v>
      </c>
      <c r="E232" s="18" t="s">
        <v>159</v>
      </c>
      <c r="F232" s="234">
        <v>43.195999999999998</v>
      </c>
      <c r="G232" s="37"/>
      <c r="H232" s="38"/>
    </row>
    <row r="233" s="2" customFormat="1" ht="16.8" customHeight="1">
      <c r="A233" s="37"/>
      <c r="B233" s="38"/>
      <c r="C233" s="233" t="s">
        <v>199</v>
      </c>
      <c r="D233" s="233" t="s">
        <v>200</v>
      </c>
      <c r="E233" s="18" t="s">
        <v>159</v>
      </c>
      <c r="F233" s="234">
        <v>43.195999999999998</v>
      </c>
      <c r="G233" s="37"/>
      <c r="H233" s="38"/>
    </row>
    <row r="234" s="2" customFormat="1" ht="16.8" customHeight="1">
      <c r="A234" s="37"/>
      <c r="B234" s="38"/>
      <c r="C234" s="233" t="s">
        <v>691</v>
      </c>
      <c r="D234" s="233" t="s">
        <v>692</v>
      </c>
      <c r="E234" s="18" t="s">
        <v>159</v>
      </c>
      <c r="F234" s="234">
        <v>18.268999999999998</v>
      </c>
      <c r="G234" s="37"/>
      <c r="H234" s="38"/>
    </row>
    <row r="235" s="2" customFormat="1" ht="16.8" customHeight="1">
      <c r="A235" s="37"/>
      <c r="B235" s="38"/>
      <c r="C235" s="229" t="s">
        <v>101</v>
      </c>
      <c r="D235" s="230" t="s">
        <v>99</v>
      </c>
      <c r="E235" s="231" t="s">
        <v>1</v>
      </c>
      <c r="F235" s="232">
        <v>27.309999999999999</v>
      </c>
      <c r="G235" s="37"/>
      <c r="H235" s="38"/>
    </row>
    <row r="236" s="2" customFormat="1" ht="16.8" customHeight="1">
      <c r="A236" s="37"/>
      <c r="B236" s="38"/>
      <c r="C236" s="233" t="s">
        <v>1</v>
      </c>
      <c r="D236" s="233" t="s">
        <v>1063</v>
      </c>
      <c r="E236" s="18" t="s">
        <v>1</v>
      </c>
      <c r="F236" s="234">
        <v>11.672000000000001</v>
      </c>
      <c r="G236" s="37"/>
      <c r="H236" s="38"/>
    </row>
    <row r="237" s="2" customFormat="1" ht="16.8" customHeight="1">
      <c r="A237" s="37"/>
      <c r="B237" s="38"/>
      <c r="C237" s="233" t="s">
        <v>1</v>
      </c>
      <c r="D237" s="233" t="s">
        <v>1064</v>
      </c>
      <c r="E237" s="18" t="s">
        <v>1</v>
      </c>
      <c r="F237" s="234">
        <v>15.638</v>
      </c>
      <c r="G237" s="37"/>
      <c r="H237" s="38"/>
    </row>
    <row r="238" s="2" customFormat="1" ht="16.8" customHeight="1">
      <c r="A238" s="37"/>
      <c r="B238" s="38"/>
      <c r="C238" s="233" t="s">
        <v>101</v>
      </c>
      <c r="D238" s="233" t="s">
        <v>189</v>
      </c>
      <c r="E238" s="18" t="s">
        <v>1</v>
      </c>
      <c r="F238" s="234">
        <v>27.309999999999999</v>
      </c>
      <c r="G238" s="37"/>
      <c r="H238" s="38"/>
    </row>
    <row r="239" s="2" customFormat="1" ht="16.8" customHeight="1">
      <c r="A239" s="37"/>
      <c r="B239" s="38"/>
      <c r="C239" s="235" t="s">
        <v>1136</v>
      </c>
      <c r="D239" s="37"/>
      <c r="E239" s="37"/>
      <c r="F239" s="37"/>
      <c r="G239" s="37"/>
      <c r="H239" s="38"/>
    </row>
    <row r="240" s="2" customFormat="1">
      <c r="A240" s="37"/>
      <c r="B240" s="38"/>
      <c r="C240" s="233" t="s">
        <v>744</v>
      </c>
      <c r="D240" s="233" t="s">
        <v>745</v>
      </c>
      <c r="E240" s="18" t="s">
        <v>159</v>
      </c>
      <c r="F240" s="234">
        <v>27.309999999999999</v>
      </c>
      <c r="G240" s="37"/>
      <c r="H240" s="38"/>
    </row>
    <row r="241" s="2" customFormat="1" ht="16.8" customHeight="1">
      <c r="A241" s="37"/>
      <c r="B241" s="38"/>
      <c r="C241" s="233" t="s">
        <v>720</v>
      </c>
      <c r="D241" s="233" t="s">
        <v>721</v>
      </c>
      <c r="E241" s="18" t="s">
        <v>159</v>
      </c>
      <c r="F241" s="234">
        <v>43.195999999999998</v>
      </c>
      <c r="G241" s="37"/>
      <c r="H241" s="38"/>
    </row>
    <row r="242" s="2" customFormat="1" ht="16.8" customHeight="1">
      <c r="A242" s="37"/>
      <c r="B242" s="38"/>
      <c r="C242" s="233" t="s">
        <v>724</v>
      </c>
      <c r="D242" s="233" t="s">
        <v>725</v>
      </c>
      <c r="E242" s="18" t="s">
        <v>159</v>
      </c>
      <c r="F242" s="234">
        <v>43.195999999999998</v>
      </c>
      <c r="G242" s="37"/>
      <c r="H242" s="38"/>
    </row>
    <row r="243" s="2" customFormat="1" ht="16.8" customHeight="1">
      <c r="A243" s="37"/>
      <c r="B243" s="38"/>
      <c r="C243" s="233" t="s">
        <v>736</v>
      </c>
      <c r="D243" s="233" t="s">
        <v>737</v>
      </c>
      <c r="E243" s="18" t="s">
        <v>159</v>
      </c>
      <c r="F243" s="234">
        <v>43.195999999999998</v>
      </c>
      <c r="G243" s="37"/>
      <c r="H243" s="38"/>
    </row>
    <row r="244" s="2" customFormat="1" ht="16.8" customHeight="1">
      <c r="A244" s="37"/>
      <c r="B244" s="38"/>
      <c r="C244" s="233" t="s">
        <v>740</v>
      </c>
      <c r="D244" s="233" t="s">
        <v>741</v>
      </c>
      <c r="E244" s="18" t="s">
        <v>159</v>
      </c>
      <c r="F244" s="234">
        <v>86.391999999999996</v>
      </c>
      <c r="G244" s="37"/>
      <c r="H244" s="38"/>
    </row>
    <row r="245" s="2" customFormat="1" ht="16.8" customHeight="1">
      <c r="A245" s="37"/>
      <c r="B245" s="38"/>
      <c r="C245" s="233" t="s">
        <v>194</v>
      </c>
      <c r="D245" s="233" t="s">
        <v>195</v>
      </c>
      <c r="E245" s="18" t="s">
        <v>159</v>
      </c>
      <c r="F245" s="234">
        <v>43.195999999999998</v>
      </c>
      <c r="G245" s="37"/>
      <c r="H245" s="38"/>
    </row>
    <row r="246" s="2" customFormat="1" ht="16.8" customHeight="1">
      <c r="A246" s="37"/>
      <c r="B246" s="38"/>
      <c r="C246" s="233" t="s">
        <v>199</v>
      </c>
      <c r="D246" s="233" t="s">
        <v>200</v>
      </c>
      <c r="E246" s="18" t="s">
        <v>159</v>
      </c>
      <c r="F246" s="234">
        <v>43.195999999999998</v>
      </c>
      <c r="G246" s="37"/>
      <c r="H246" s="38"/>
    </row>
    <row r="247" s="2" customFormat="1" ht="16.8" customHeight="1">
      <c r="A247" s="37"/>
      <c r="B247" s="38"/>
      <c r="C247" s="233" t="s">
        <v>753</v>
      </c>
      <c r="D247" s="233" t="s">
        <v>754</v>
      </c>
      <c r="E247" s="18" t="s">
        <v>159</v>
      </c>
      <c r="F247" s="234">
        <v>31.407</v>
      </c>
      <c r="G247" s="37"/>
      <c r="H247" s="38"/>
    </row>
    <row r="248" s="2" customFormat="1" ht="16.8" customHeight="1">
      <c r="A248" s="37"/>
      <c r="B248" s="38"/>
      <c r="C248" s="229" t="s">
        <v>104</v>
      </c>
      <c r="D248" s="230" t="s">
        <v>105</v>
      </c>
      <c r="E248" s="231" t="s">
        <v>1</v>
      </c>
      <c r="F248" s="232">
        <v>10.278000000000001</v>
      </c>
      <c r="G248" s="37"/>
      <c r="H248" s="38"/>
    </row>
    <row r="249" s="2" customFormat="1" ht="16.8" customHeight="1">
      <c r="A249" s="37"/>
      <c r="B249" s="38"/>
      <c r="C249" s="233" t="s">
        <v>1</v>
      </c>
      <c r="D249" s="233" t="s">
        <v>1059</v>
      </c>
      <c r="E249" s="18" t="s">
        <v>1</v>
      </c>
      <c r="F249" s="234">
        <v>3.6099999999999999</v>
      </c>
      <c r="G249" s="37"/>
      <c r="H249" s="38"/>
    </row>
    <row r="250" s="2" customFormat="1" ht="16.8" customHeight="1">
      <c r="A250" s="37"/>
      <c r="B250" s="38"/>
      <c r="C250" s="233" t="s">
        <v>1</v>
      </c>
      <c r="D250" s="233" t="s">
        <v>1060</v>
      </c>
      <c r="E250" s="18" t="s">
        <v>1</v>
      </c>
      <c r="F250" s="234">
        <v>6.6680000000000001</v>
      </c>
      <c r="G250" s="37"/>
      <c r="H250" s="38"/>
    </row>
    <row r="251" s="2" customFormat="1" ht="16.8" customHeight="1">
      <c r="A251" s="37"/>
      <c r="B251" s="38"/>
      <c r="C251" s="233" t="s">
        <v>104</v>
      </c>
      <c r="D251" s="233" t="s">
        <v>189</v>
      </c>
      <c r="E251" s="18" t="s">
        <v>1</v>
      </c>
      <c r="F251" s="234">
        <v>10.278000000000001</v>
      </c>
      <c r="G251" s="37"/>
      <c r="H251" s="38"/>
    </row>
    <row r="252" s="2" customFormat="1" ht="16.8" customHeight="1">
      <c r="A252" s="37"/>
      <c r="B252" s="38"/>
      <c r="C252" s="235" t="s">
        <v>1136</v>
      </c>
      <c r="D252" s="37"/>
      <c r="E252" s="37"/>
      <c r="F252" s="37"/>
      <c r="G252" s="37"/>
      <c r="H252" s="38"/>
    </row>
    <row r="253" s="2" customFormat="1">
      <c r="A253" s="37"/>
      <c r="B253" s="38"/>
      <c r="C253" s="233" t="s">
        <v>682</v>
      </c>
      <c r="D253" s="233" t="s">
        <v>683</v>
      </c>
      <c r="E253" s="18" t="s">
        <v>159</v>
      </c>
      <c r="F253" s="234">
        <v>10.278000000000001</v>
      </c>
      <c r="G253" s="37"/>
      <c r="H253" s="38"/>
    </row>
    <row r="254" s="2" customFormat="1" ht="16.8" customHeight="1">
      <c r="A254" s="37"/>
      <c r="B254" s="38"/>
      <c r="C254" s="233" t="s">
        <v>167</v>
      </c>
      <c r="D254" s="233" t="s">
        <v>168</v>
      </c>
      <c r="E254" s="18" t="s">
        <v>159</v>
      </c>
      <c r="F254" s="234">
        <v>10.278000000000001</v>
      </c>
      <c r="G254" s="37"/>
      <c r="H254" s="38"/>
    </row>
    <row r="255" s="2" customFormat="1" ht="16.8" customHeight="1">
      <c r="A255" s="37"/>
      <c r="B255" s="38"/>
      <c r="C255" s="233" t="s">
        <v>513</v>
      </c>
      <c r="D255" s="233" t="s">
        <v>514</v>
      </c>
      <c r="E255" s="18" t="s">
        <v>159</v>
      </c>
      <c r="F255" s="234">
        <v>10.278000000000001</v>
      </c>
      <c r="G255" s="37"/>
      <c r="H255" s="38"/>
    </row>
    <row r="256" s="2" customFormat="1">
      <c r="A256" s="37"/>
      <c r="B256" s="38"/>
      <c r="C256" s="233" t="s">
        <v>549</v>
      </c>
      <c r="D256" s="233" t="s">
        <v>550</v>
      </c>
      <c r="E256" s="18" t="s">
        <v>159</v>
      </c>
      <c r="F256" s="234">
        <v>10.278000000000001</v>
      </c>
      <c r="G256" s="37"/>
      <c r="H256" s="38"/>
    </row>
    <row r="257" s="2" customFormat="1" ht="16.8" customHeight="1">
      <c r="A257" s="37"/>
      <c r="B257" s="38"/>
      <c r="C257" s="233" t="s">
        <v>652</v>
      </c>
      <c r="D257" s="233" t="s">
        <v>653</v>
      </c>
      <c r="E257" s="18" t="s">
        <v>159</v>
      </c>
      <c r="F257" s="234">
        <v>10.278000000000001</v>
      </c>
      <c r="G257" s="37"/>
      <c r="H257" s="38"/>
    </row>
    <row r="258" s="2" customFormat="1" ht="16.8" customHeight="1">
      <c r="A258" s="37"/>
      <c r="B258" s="38"/>
      <c r="C258" s="233" t="s">
        <v>655</v>
      </c>
      <c r="D258" s="233" t="s">
        <v>656</v>
      </c>
      <c r="E258" s="18" t="s">
        <v>159</v>
      </c>
      <c r="F258" s="234">
        <v>10.278000000000001</v>
      </c>
      <c r="G258" s="37"/>
      <c r="H258" s="38"/>
    </row>
    <row r="259" s="2" customFormat="1" ht="16.8" customHeight="1">
      <c r="A259" s="37"/>
      <c r="B259" s="38"/>
      <c r="C259" s="233" t="s">
        <v>696</v>
      </c>
      <c r="D259" s="233" t="s">
        <v>697</v>
      </c>
      <c r="E259" s="18" t="s">
        <v>159</v>
      </c>
      <c r="F259" s="234">
        <v>10.278000000000001</v>
      </c>
      <c r="G259" s="37"/>
      <c r="H259" s="38"/>
    </row>
    <row r="260" s="2" customFormat="1" ht="16.8" customHeight="1">
      <c r="A260" s="37"/>
      <c r="B260" s="38"/>
      <c r="C260" s="233" t="s">
        <v>700</v>
      </c>
      <c r="D260" s="233" t="s">
        <v>701</v>
      </c>
      <c r="E260" s="18" t="s">
        <v>159</v>
      </c>
      <c r="F260" s="234">
        <v>10.278000000000001</v>
      </c>
      <c r="G260" s="37"/>
      <c r="H260" s="38"/>
    </row>
    <row r="261" s="2" customFormat="1" ht="16.8" customHeight="1">
      <c r="A261" s="37"/>
      <c r="B261" s="38"/>
      <c r="C261" s="233" t="s">
        <v>704</v>
      </c>
      <c r="D261" s="233" t="s">
        <v>705</v>
      </c>
      <c r="E261" s="18" t="s">
        <v>387</v>
      </c>
      <c r="F261" s="234">
        <v>10.278000000000001</v>
      </c>
      <c r="G261" s="37"/>
      <c r="H261" s="38"/>
    </row>
    <row r="262" s="2" customFormat="1">
      <c r="A262" s="37"/>
      <c r="B262" s="38"/>
      <c r="C262" s="233" t="s">
        <v>172</v>
      </c>
      <c r="D262" s="233" t="s">
        <v>173</v>
      </c>
      <c r="E262" s="18" t="s">
        <v>159</v>
      </c>
      <c r="F262" s="234">
        <v>10.278000000000001</v>
      </c>
      <c r="G262" s="37"/>
      <c r="H262" s="38"/>
    </row>
    <row r="263" s="2" customFormat="1" ht="16.8" customHeight="1">
      <c r="A263" s="37"/>
      <c r="B263" s="38"/>
      <c r="C263" s="233" t="s">
        <v>174</v>
      </c>
      <c r="D263" s="233" t="s">
        <v>175</v>
      </c>
      <c r="E263" s="18" t="s">
        <v>159</v>
      </c>
      <c r="F263" s="234">
        <v>10.278000000000001</v>
      </c>
      <c r="G263" s="37"/>
      <c r="H263" s="38"/>
    </row>
    <row r="264" s="2" customFormat="1" ht="16.8" customHeight="1">
      <c r="A264" s="37"/>
      <c r="B264" s="38"/>
      <c r="C264" s="233" t="s">
        <v>178</v>
      </c>
      <c r="D264" s="233" t="s">
        <v>179</v>
      </c>
      <c r="E264" s="18" t="s">
        <v>159</v>
      </c>
      <c r="F264" s="234">
        <v>10.278000000000001</v>
      </c>
      <c r="G264" s="37"/>
      <c r="H264" s="38"/>
    </row>
    <row r="265" s="2" customFormat="1" ht="16.8" customHeight="1">
      <c r="A265" s="37"/>
      <c r="B265" s="38"/>
      <c r="C265" s="233" t="s">
        <v>181</v>
      </c>
      <c r="D265" s="233" t="s">
        <v>182</v>
      </c>
      <c r="E265" s="18" t="s">
        <v>159</v>
      </c>
      <c r="F265" s="234">
        <v>10.278000000000001</v>
      </c>
      <c r="G265" s="37"/>
      <c r="H265" s="38"/>
    </row>
    <row r="266" s="2" customFormat="1" ht="16.8" customHeight="1">
      <c r="A266" s="37"/>
      <c r="B266" s="38"/>
      <c r="C266" s="233" t="s">
        <v>553</v>
      </c>
      <c r="D266" s="233" t="s">
        <v>554</v>
      </c>
      <c r="E266" s="18" t="s">
        <v>159</v>
      </c>
      <c r="F266" s="234">
        <v>10.792</v>
      </c>
      <c r="G266" s="37"/>
      <c r="H266" s="38"/>
    </row>
    <row r="267" s="2" customFormat="1" ht="16.8" customHeight="1">
      <c r="A267" s="37"/>
      <c r="B267" s="38"/>
      <c r="C267" s="233" t="s">
        <v>691</v>
      </c>
      <c r="D267" s="233" t="s">
        <v>692</v>
      </c>
      <c r="E267" s="18" t="s">
        <v>159</v>
      </c>
      <c r="F267" s="234">
        <v>11.82</v>
      </c>
      <c r="G267" s="37"/>
      <c r="H267" s="38"/>
    </row>
    <row r="268" s="2" customFormat="1" ht="16.8" customHeight="1">
      <c r="A268" s="37"/>
      <c r="B268" s="38"/>
      <c r="C268" s="229" t="s">
        <v>107</v>
      </c>
      <c r="D268" s="230" t="s">
        <v>108</v>
      </c>
      <c r="E268" s="231" t="s">
        <v>1</v>
      </c>
      <c r="F268" s="232">
        <v>18.460000000000001</v>
      </c>
      <c r="G268" s="37"/>
      <c r="H268" s="38"/>
    </row>
    <row r="269" s="2" customFormat="1" ht="16.8" customHeight="1">
      <c r="A269" s="37"/>
      <c r="B269" s="38"/>
      <c r="C269" s="233" t="s">
        <v>1</v>
      </c>
      <c r="D269" s="233" t="s">
        <v>1057</v>
      </c>
      <c r="E269" s="18" t="s">
        <v>1</v>
      </c>
      <c r="F269" s="234">
        <v>7.5999999999999996</v>
      </c>
      <c r="G269" s="37"/>
      <c r="H269" s="38"/>
    </row>
    <row r="270" s="2" customFormat="1" ht="16.8" customHeight="1">
      <c r="A270" s="37"/>
      <c r="B270" s="38"/>
      <c r="C270" s="233" t="s">
        <v>1</v>
      </c>
      <c r="D270" s="233" t="s">
        <v>1058</v>
      </c>
      <c r="E270" s="18" t="s">
        <v>1</v>
      </c>
      <c r="F270" s="234">
        <v>10.859999999999999</v>
      </c>
      <c r="G270" s="37"/>
      <c r="H270" s="38"/>
    </row>
    <row r="271" s="2" customFormat="1" ht="16.8" customHeight="1">
      <c r="A271" s="37"/>
      <c r="B271" s="38"/>
      <c r="C271" s="233" t="s">
        <v>107</v>
      </c>
      <c r="D271" s="233" t="s">
        <v>189</v>
      </c>
      <c r="E271" s="18" t="s">
        <v>1</v>
      </c>
      <c r="F271" s="234">
        <v>18.460000000000001</v>
      </c>
      <c r="G271" s="37"/>
      <c r="H271" s="38"/>
    </row>
    <row r="272" s="2" customFormat="1" ht="16.8" customHeight="1">
      <c r="A272" s="37"/>
      <c r="B272" s="38"/>
      <c r="C272" s="235" t="s">
        <v>1136</v>
      </c>
      <c r="D272" s="37"/>
      <c r="E272" s="37"/>
      <c r="F272" s="37"/>
      <c r="G272" s="37"/>
      <c r="H272" s="38"/>
    </row>
    <row r="273" s="2" customFormat="1" ht="16.8" customHeight="1">
      <c r="A273" s="37"/>
      <c r="B273" s="38"/>
      <c r="C273" s="233" t="s">
        <v>659</v>
      </c>
      <c r="D273" s="233" t="s">
        <v>660</v>
      </c>
      <c r="E273" s="18" t="s">
        <v>387</v>
      </c>
      <c r="F273" s="234">
        <v>18.460000000000001</v>
      </c>
      <c r="G273" s="37"/>
      <c r="H273" s="38"/>
    </row>
    <row r="274" s="2" customFormat="1" ht="16.8" customHeight="1">
      <c r="A274" s="37"/>
      <c r="B274" s="38"/>
      <c r="C274" s="233" t="s">
        <v>707</v>
      </c>
      <c r="D274" s="233" t="s">
        <v>708</v>
      </c>
      <c r="E274" s="18" t="s">
        <v>387</v>
      </c>
      <c r="F274" s="234">
        <v>18.460000000000001</v>
      </c>
      <c r="G274" s="37"/>
      <c r="H274" s="38"/>
    </row>
    <row r="275" s="2" customFormat="1" ht="16.8" customHeight="1">
      <c r="A275" s="37"/>
      <c r="B275" s="38"/>
      <c r="C275" s="233" t="s">
        <v>667</v>
      </c>
      <c r="D275" s="233" t="s">
        <v>668</v>
      </c>
      <c r="E275" s="18" t="s">
        <v>387</v>
      </c>
      <c r="F275" s="234">
        <v>20.306000000000001</v>
      </c>
      <c r="G275" s="37"/>
      <c r="H275" s="38"/>
    </row>
    <row r="276" s="2" customFormat="1" ht="16.8" customHeight="1">
      <c r="A276" s="37"/>
      <c r="B276" s="38"/>
      <c r="C276" s="229" t="s">
        <v>110</v>
      </c>
      <c r="D276" s="230" t="s">
        <v>111</v>
      </c>
      <c r="E276" s="231" t="s">
        <v>1</v>
      </c>
      <c r="F276" s="232">
        <v>15.6</v>
      </c>
      <c r="G276" s="37"/>
      <c r="H276" s="38"/>
    </row>
    <row r="277" s="2" customFormat="1" ht="16.8" customHeight="1">
      <c r="A277" s="37"/>
      <c r="B277" s="38"/>
      <c r="C277" s="233" t="s">
        <v>1</v>
      </c>
      <c r="D277" s="233" t="s">
        <v>1067</v>
      </c>
      <c r="E277" s="18" t="s">
        <v>1</v>
      </c>
      <c r="F277" s="234">
        <v>12.4</v>
      </c>
      <c r="G277" s="37"/>
      <c r="H277" s="38"/>
    </row>
    <row r="278" s="2" customFormat="1" ht="16.8" customHeight="1">
      <c r="A278" s="37"/>
      <c r="B278" s="38"/>
      <c r="C278" s="233" t="s">
        <v>1</v>
      </c>
      <c r="D278" s="233" t="s">
        <v>1068</v>
      </c>
      <c r="E278" s="18" t="s">
        <v>1</v>
      </c>
      <c r="F278" s="234">
        <v>3.2000000000000002</v>
      </c>
      <c r="G278" s="37"/>
      <c r="H278" s="38"/>
    </row>
    <row r="279" s="2" customFormat="1" ht="16.8" customHeight="1">
      <c r="A279" s="37"/>
      <c r="B279" s="38"/>
      <c r="C279" s="233" t="s">
        <v>110</v>
      </c>
      <c r="D279" s="233" t="s">
        <v>766</v>
      </c>
      <c r="E279" s="18" t="s">
        <v>1</v>
      </c>
      <c r="F279" s="234">
        <v>15.6</v>
      </c>
      <c r="G279" s="37"/>
      <c r="H279" s="38"/>
    </row>
    <row r="280" s="2" customFormat="1" ht="16.8" customHeight="1">
      <c r="A280" s="37"/>
      <c r="B280" s="38"/>
      <c r="C280" s="235" t="s">
        <v>1136</v>
      </c>
      <c r="D280" s="37"/>
      <c r="E280" s="37"/>
      <c r="F280" s="37"/>
      <c r="G280" s="37"/>
      <c r="H280" s="38"/>
    </row>
    <row r="281" s="2" customFormat="1" ht="16.8" customHeight="1">
      <c r="A281" s="37"/>
      <c r="B281" s="38"/>
      <c r="C281" s="233" t="s">
        <v>802</v>
      </c>
      <c r="D281" s="233" t="s">
        <v>803</v>
      </c>
      <c r="E281" s="18" t="s">
        <v>159</v>
      </c>
      <c r="F281" s="234">
        <v>15.6</v>
      </c>
      <c r="G281" s="37"/>
      <c r="H281" s="38"/>
    </row>
    <row r="282" s="2" customFormat="1" ht="16.8" customHeight="1">
      <c r="A282" s="37"/>
      <c r="B282" s="38"/>
      <c r="C282" s="233" t="s">
        <v>811</v>
      </c>
      <c r="D282" s="233" t="s">
        <v>812</v>
      </c>
      <c r="E282" s="18" t="s">
        <v>159</v>
      </c>
      <c r="F282" s="234">
        <v>17.16</v>
      </c>
      <c r="G282" s="37"/>
      <c r="H282" s="38"/>
    </row>
    <row r="283" s="2" customFormat="1" ht="7.44" customHeight="1">
      <c r="A283" s="37"/>
      <c r="B283" s="59"/>
      <c r="C283" s="60"/>
      <c r="D283" s="60"/>
      <c r="E283" s="60"/>
      <c r="F283" s="60"/>
      <c r="G283" s="60"/>
      <c r="H283" s="38"/>
    </row>
    <row r="284" s="2" customFormat="1">
      <c r="A284" s="37"/>
      <c r="B284" s="37"/>
      <c r="C284" s="37"/>
      <c r="D284" s="37"/>
      <c r="E284" s="37"/>
      <c r="F284" s="37"/>
      <c r="G284" s="37"/>
      <c r="H284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2023-06-22T05:44:53Z</dcterms:created>
  <dcterms:modified xsi:type="dcterms:W3CDTF">2023-06-22T05:45:30Z</dcterms:modified>
</cp:coreProperties>
</file>