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8"/>
  <workbookPr defaultThemeVersion="166925"/>
  <bookViews>
    <workbookView xWindow="0" yWindow="0" windowWidth="28800" windowHeight="12225" activeTab="0"/>
  </bookViews>
  <sheets>
    <sheet name="Stavba" sheetId="1" r:id="rId1"/>
  </sheets>
  <externalReferences>
    <externalReference r:id="rId4"/>
    <externalReference r:id="rId5"/>
  </externalReferences>
  <definedNames>
    <definedName name="CelkemDPHVypocet" localSheetId="0">'Stavba'!$H$42</definedName>
    <definedName name="CenaCelkem">'Stavba'!$G$29</definedName>
    <definedName name="CenaCelkemBezDPH">'Stavba'!$G$28</definedName>
    <definedName name="CenaCelkemVypocet" localSheetId="0">'Stavba'!$I$42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0">'Stavba'!$A$1:$J$61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'Stavba'!$F$42</definedName>
    <definedName name="ZakladDPHZakl">'Stavba'!$G$25</definedName>
    <definedName name="ZakladDPHZaklVypocet" localSheetId="0">'Stavba'!$G$42</definedName>
    <definedName name="Zaokrouhleni">'Stavba'!$G$27</definedName>
    <definedName name="Zhotovitel">'Stavba'!$D$11:$G$11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<sst xmlns="http://schemas.openxmlformats.org/spreadsheetml/2006/main" count="109" uniqueCount="75">
  <si>
    <t>Cena celkem</t>
  </si>
  <si>
    <t>ON</t>
  </si>
  <si>
    <t>Ostatní náklady</t>
  </si>
  <si>
    <t>VN</t>
  </si>
  <si>
    <t>Vedlejší náklady</t>
  </si>
  <si>
    <t>PSU</t>
  </si>
  <si>
    <t>Přesuny suti a vybouraných hmot</t>
  </si>
  <si>
    <t>D96</t>
  </si>
  <si>
    <t>MON</t>
  </si>
  <si>
    <t>Elektromontáže</t>
  </si>
  <si>
    <t>M21</t>
  </si>
  <si>
    <t>PSV</t>
  </si>
  <si>
    <t>Stínící technika</t>
  </si>
  <si>
    <t>786A</t>
  </si>
  <si>
    <t>Malby</t>
  </si>
  <si>
    <t>784</t>
  </si>
  <si>
    <t>Podlahy vlysové a parketové</t>
  </si>
  <si>
    <t>775</t>
  </si>
  <si>
    <t>Konstrukce truhlářské</t>
  </si>
  <si>
    <t>766</t>
  </si>
  <si>
    <t>HSV</t>
  </si>
  <si>
    <t>Staveništní přesun hmot</t>
  </si>
  <si>
    <t>99</t>
  </si>
  <si>
    <t>Bourání konstrukcí</t>
  </si>
  <si>
    <t>96</t>
  </si>
  <si>
    <t>Dokončovací konstrukce na pozemních stavbách</t>
  </si>
  <si>
    <t>95</t>
  </si>
  <si>
    <t>Lešení a stavební výtahy</t>
  </si>
  <si>
    <t>94</t>
  </si>
  <si>
    <t>%</t>
  </si>
  <si>
    <t>Celkem</t>
  </si>
  <si>
    <t>Typ dílu</t>
  </si>
  <si>
    <t>Název</t>
  </si>
  <si>
    <t>Číslo</t>
  </si>
  <si>
    <t>Rekapitulace dílů</t>
  </si>
  <si>
    <t>Celkem za stavbu</t>
  </si>
  <si>
    <t>Rekonstrukce interiéru sálu</t>
  </si>
  <si>
    <t>1</t>
  </si>
  <si>
    <t>Stavba</t>
  </si>
  <si>
    <t>DPH celkem</t>
  </si>
  <si>
    <t>#CASTI&gt;&gt;</t>
  </si>
  <si>
    <t>Rekapitulace dílčích částí</t>
  </si>
  <si>
    <t>Za objednatele</t>
  </si>
  <si>
    <t>Za zhotovitele</t>
  </si>
  <si>
    <t>dne</t>
  </si>
  <si>
    <t>v</t>
  </si>
  <si>
    <t>CZK</t>
  </si>
  <si>
    <t>Cena celkem s DPH</t>
  </si>
  <si>
    <t>Cena celkem bez DPH</t>
  </si>
  <si>
    <t>Zaokrouhlení</t>
  </si>
  <si>
    <t xml:space="preserve">Základní DPH </t>
  </si>
  <si>
    <t>Základ pro základní DPH</t>
  </si>
  <si>
    <t xml:space="preserve">Snížená DPH </t>
  </si>
  <si>
    <t>Základ pro sníženou DPH</t>
  </si>
  <si>
    <t>Rekapitulace daní</t>
  </si>
  <si>
    <t>Rozpis ceny</t>
  </si>
  <si>
    <t>Architekti Hrůša a spol., Ateliér Brno, s.r.o.</t>
  </si>
  <si>
    <t>Vypracoval:</t>
  </si>
  <si>
    <t>DIČ:</t>
  </si>
  <si>
    <t>IČ:</t>
  </si>
  <si>
    <t>Zhotovitel:</t>
  </si>
  <si>
    <t>Projektant:</t>
  </si>
  <si>
    <t>500 03 Hradec Králové III</t>
  </si>
  <si>
    <t>CZ62690094</t>
  </si>
  <si>
    <t>Rokitanského 62</t>
  </si>
  <si>
    <t>Univerzita Hradec Králové</t>
  </si>
  <si>
    <t>Objednatel:</t>
  </si>
  <si>
    <t>Rekonstrukce interiéru auly</t>
  </si>
  <si>
    <t>Rozpočet:</t>
  </si>
  <si>
    <t xml:space="preserve">Rekonstrukce interiéru auly </t>
  </si>
  <si>
    <t>Objekt:</t>
  </si>
  <si>
    <t>Rekonstrukce interiéru auly UHK budovy C</t>
  </si>
  <si>
    <t>Stavba:</t>
  </si>
  <si>
    <t>Položkový rozpočet auly m.č. 307</t>
  </si>
  <si>
    <t>#RTSROZP#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</si>
</sst>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 CE"/>
      <family val="2"/>
    </font>
    <font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9"/>
      <name val="Tahoma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/>
    <xf numFmtId="3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/>
    <xf numFmtId="3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 shrinkToFit="1"/>
    </xf>
    <xf numFmtId="3" fontId="0" fillId="2" borderId="1" xfId="0" applyNumberFormat="1" applyFill="1" applyBorder="1" applyAlignment="1">
      <alignment wrapText="1" shrinkToFit="1"/>
    </xf>
    <xf numFmtId="3" fontId="0" fillId="2" borderId="9" xfId="0" applyNumberFormat="1" applyFill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3" fontId="0" fillId="0" borderId="4" xfId="0" applyNumberFormat="1" applyBorder="1"/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shrinkToFit="1"/>
    </xf>
    <xf numFmtId="3" fontId="0" fillId="0" borderId="1" xfId="0" applyNumberFormat="1" applyBorder="1" applyAlignment="1">
      <alignment wrapText="1" shrinkToFit="1"/>
    </xf>
    <xf numFmtId="3" fontId="0" fillId="0" borderId="2" xfId="0" applyNumberFormat="1" applyBorder="1" applyAlignment="1">
      <alignment wrapText="1"/>
    </xf>
    <xf numFmtId="3" fontId="0" fillId="0" borderId="2" xfId="0" applyNumberFormat="1" applyBorder="1"/>
    <xf numFmtId="3" fontId="0" fillId="0" borderId="3" xfId="0" applyNumberFormat="1" applyBorder="1" applyAlignment="1">
      <alignment horizontal="left" indent="1"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shrinkToFit="1"/>
    </xf>
    <xf numFmtId="3" fontId="0" fillId="0" borderId="5" xfId="0" applyNumberFormat="1" applyBorder="1" applyAlignment="1">
      <alignment wrapText="1" shrinkToFit="1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/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shrinkToFit="1"/>
    </xf>
    <xf numFmtId="3" fontId="2" fillId="0" borderId="6" xfId="0" applyNumberFormat="1" applyFont="1" applyBorder="1" applyAlignment="1">
      <alignment horizontal="right" shrinkToFit="1"/>
    </xf>
    <xf numFmtId="3" fontId="2" fillId="0" borderId="6" xfId="0" applyNumberFormat="1" applyFont="1" applyBorder="1" applyAlignment="1">
      <alignment horizontal="right" wrapText="1" shrinkToFit="1"/>
    </xf>
    <xf numFmtId="3" fontId="0" fillId="0" borderId="7" xfId="0" applyNumberFormat="1" applyBorder="1" applyAlignment="1">
      <alignment wrapText="1"/>
    </xf>
    <xf numFmtId="3" fontId="0" fillId="0" borderId="7" xfId="0" applyNumberFormat="1" applyBorder="1"/>
    <xf numFmtId="3" fontId="0" fillId="0" borderId="8" xfId="0" applyNumberFormat="1" applyBorder="1" applyAlignment="1">
      <alignment/>
    </xf>
    <xf numFmtId="3" fontId="2" fillId="3" borderId="6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 shrinkToFit="1"/>
    </xf>
    <xf numFmtId="3" fontId="5" fillId="3" borderId="6" xfId="0" applyNumberFormat="1" applyFont="1" applyFill="1" applyBorder="1" applyAlignment="1">
      <alignment horizontal="center" vertical="center" wrapText="1" shrinkToFit="1"/>
    </xf>
    <xf numFmtId="3" fontId="2" fillId="3" borderId="7" xfId="0" applyNumberFormat="1" applyFont="1" applyFill="1" applyBorder="1" applyAlignment="1">
      <alignment vertical="center" wrapText="1"/>
    </xf>
    <xf numFmtId="3" fontId="2" fillId="3" borderId="7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6" xfId="0" applyBorder="1"/>
    <xf numFmtId="0" fontId="7" fillId="0" borderId="0" xfId="0" applyFont="1"/>
    <xf numFmtId="0" fontId="7" fillId="0" borderId="15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2" xfId="0" applyFont="1" applyBorder="1"/>
    <xf numFmtId="0" fontId="7" fillId="0" borderId="0" xfId="0" applyFont="1" applyBorder="1"/>
    <xf numFmtId="0" fontId="7" fillId="0" borderId="16" xfId="0" applyFont="1" applyBorder="1"/>
    <xf numFmtId="0" fontId="7" fillId="0" borderId="2" xfId="0" applyFont="1" applyBorder="1" applyAlignment="1">
      <alignment vertical="top"/>
    </xf>
    <xf numFmtId="14" fontId="7" fillId="0" borderId="2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49" fontId="7" fillId="2" borderId="17" xfId="0" applyNumberFormat="1" applyFont="1" applyFill="1" applyBorder="1" applyAlignment="1">
      <alignment horizontal="left" vertical="center"/>
    </xf>
    <xf numFmtId="4" fontId="8" fillId="2" borderId="18" xfId="0" applyNumberFormat="1" applyFont="1" applyFill="1" applyBorder="1" applyAlignment="1">
      <alignment horizontal="right" vertical="center"/>
    </xf>
    <xf numFmtId="0" fontId="0" fillId="2" borderId="18" xfId="0" applyFill="1" applyBorder="1"/>
    <xf numFmtId="0" fontId="4" fillId="2" borderId="19" xfId="0" applyFont="1" applyFill="1" applyBorder="1" applyAlignment="1">
      <alignment horizontal="left" vertical="center" indent="1"/>
    </xf>
    <xf numFmtId="49" fontId="0" fillId="2" borderId="17" xfId="0" applyNumberFormat="1" applyFill="1" applyBorder="1" applyAlignment="1">
      <alignment horizontal="left" vertical="center"/>
    </xf>
    <xf numFmtId="2" fontId="8" fillId="2" borderId="18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" fontId="9" fillId="0" borderId="7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 indent="1"/>
    </xf>
    <xf numFmtId="49" fontId="0" fillId="0" borderId="20" xfId="0" applyNumberFormat="1" applyFont="1" applyBorder="1" applyAlignment="1">
      <alignment horizontal="left" vertic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1" fontId="7" fillId="0" borderId="3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1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" fontId="9" fillId="0" borderId="10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1" fontId="7" fillId="0" borderId="11" xfId="0" applyNumberFormat="1" applyFont="1" applyBorder="1" applyAlignment="1">
      <alignment horizontal="right" vertical="center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 indent="1"/>
    </xf>
    <xf numFmtId="4" fontId="9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left" indent="1"/>
    </xf>
    <xf numFmtId="4" fontId="9" fillId="0" borderId="22" xfId="0" applyNumberFormat="1" applyFont="1" applyBorder="1" applyAlignment="1">
      <alignment horizontal="right" vertical="center" indent="1"/>
    </xf>
    <xf numFmtId="4" fontId="9" fillId="0" borderId="11" xfId="0" applyNumberFormat="1" applyFont="1" applyBorder="1" applyAlignment="1">
      <alignment horizontal="right" vertical="center" indent="1"/>
    </xf>
    <xf numFmtId="4" fontId="9" fillId="0" borderId="9" xfId="0" applyNumberFormat="1" applyFont="1" applyBorder="1" applyAlignment="1">
      <alignment horizontal="right" vertical="center" indent="1"/>
    </xf>
    <xf numFmtId="0" fontId="7" fillId="0" borderId="10" xfId="0" applyFont="1" applyBorder="1"/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10" fillId="0" borderId="11" xfId="0" applyNumberFormat="1" applyFont="1" applyBorder="1" applyAlignment="1">
      <alignment horizontal="right" vertical="center" indent="1"/>
    </xf>
    <xf numFmtId="4" fontId="10" fillId="0" borderId="9" xfId="0" applyNumberFormat="1" applyFont="1" applyBorder="1" applyAlignment="1">
      <alignment horizontal="right" vertical="center" indent="1"/>
    </xf>
    <xf numFmtId="49" fontId="0" fillId="0" borderId="23" xfId="0" applyNumberFormat="1" applyBorder="1" applyAlignment="1">
      <alignment horizontal="left" vertical="center" indent="1"/>
    </xf>
    <xf numFmtId="49" fontId="0" fillId="0" borderId="16" xfId="0" applyNumberFormat="1" applyBorder="1"/>
    <xf numFmtId="0" fontId="0" fillId="0" borderId="20" xfId="0" applyFont="1" applyBorder="1" applyAlignment="1">
      <alignment horizontal="right" indent="1"/>
    </xf>
    <xf numFmtId="0" fontId="0" fillId="0" borderId="2" xfId="0" applyFont="1" applyBorder="1" applyAlignment="1">
      <alignment horizontal="right" indent="1"/>
    </xf>
    <xf numFmtId="1" fontId="0" fillId="0" borderId="2" xfId="0" applyNumberFormat="1" applyFont="1" applyBorder="1" applyAlignment="1">
      <alignment horizontal="right" indent="1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21" xfId="0" applyBorder="1" applyAlignment="1">
      <alignment horizontal="left" indent="1"/>
    </xf>
    <xf numFmtId="0" fontId="0" fillId="0" borderId="24" xfId="0" applyBorder="1" applyAlignment="1">
      <alignment/>
    </xf>
    <xf numFmtId="0" fontId="7" fillId="0" borderId="7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25" xfId="0" applyFont="1" applyBorder="1" applyAlignment="1">
      <alignment horizontal="left" vertical="top" indent="1"/>
    </xf>
    <xf numFmtId="0" fontId="0" fillId="0" borderId="20" xfId="0" applyBorder="1" applyAlignment="1">
      <alignment/>
    </xf>
    <xf numFmtId="0" fontId="7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 indent="1"/>
    </xf>
    <xf numFmtId="0" fontId="0" fillId="0" borderId="15" xfId="0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indent="1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2" borderId="2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2" xfId="0" applyFont="1" applyFill="1" applyBorder="1"/>
    <xf numFmtId="49" fontId="7" fillId="2" borderId="2" xfId="0" applyNumberFormat="1" applyFont="1" applyFill="1" applyBorder="1" applyAlignment="1">
      <alignment horizontal="left" vertical="center"/>
    </xf>
    <xf numFmtId="0" fontId="0" fillId="2" borderId="2" xfId="0" applyFont="1" applyFill="1" applyBorder="1"/>
    <xf numFmtId="0" fontId="0" fillId="2" borderId="21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7" fillId="2" borderId="0" xfId="0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 indent="1"/>
    </xf>
    <xf numFmtId="14" fontId="2" fillId="0" borderId="0" xfId="0" applyNumberFormat="1" applyFont="1" applyAlignment="1">
      <alignment horizontal="left"/>
    </xf>
    <xf numFmtId="0" fontId="7" fillId="2" borderId="15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/>
    <xf numFmtId="49" fontId="4" fillId="2" borderId="0" xfId="0" applyNumberFormat="1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lhara1\Documents\Akce\Rekonstrukce%20301%20a%20331\PD%20-%20interi&#233;r\PD\DPSI%20C%20R1\ROZPO&#268;ET\ROZPO&#268;ET%20AULA%20307%20R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1 1 Pol"/>
    </sheetNames>
    <sheetDataSet>
      <sheetData sheetId="0" refreshError="1"/>
      <sheetData sheetId="1" refreshError="1"/>
      <sheetData sheetId="2" refreshError="1"/>
      <sheetData sheetId="3">
        <row r="7">
          <cell r="G7">
            <v>47272.68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CE32D-E5CF-451D-9B95-8D6A6708F5D9}">
  <sheetPr>
    <tabColor rgb="FF66FF66"/>
  </sheetPr>
  <dimension ref="A1:O64"/>
  <sheetViews>
    <sheetView showGridLines="0" tabSelected="1" view="pageBreakPreview" zoomScale="75" zoomScaleSheetLayoutView="75" workbookViewId="0" topLeftCell="B1">
      <selection activeCell="G29" sqref="G29:I29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191" t="s">
        <v>74</v>
      </c>
      <c r="B1" s="190" t="s">
        <v>73</v>
      </c>
      <c r="C1" s="189"/>
      <c r="D1" s="189"/>
      <c r="E1" s="189"/>
      <c r="F1" s="189"/>
      <c r="G1" s="189"/>
      <c r="H1" s="189"/>
      <c r="I1" s="189"/>
      <c r="J1" s="188"/>
    </row>
    <row r="2" spans="1:15" ht="23.25" customHeight="1">
      <c r="A2" s="79"/>
      <c r="B2" s="187" t="s">
        <v>72</v>
      </c>
      <c r="C2" s="178"/>
      <c r="D2" s="186"/>
      <c r="E2" s="186" t="s">
        <v>71</v>
      </c>
      <c r="F2" s="185"/>
      <c r="G2" s="184"/>
      <c r="H2" s="185"/>
      <c r="I2" s="184"/>
      <c r="J2" s="183"/>
      <c r="O2" s="182"/>
    </row>
    <row r="3" spans="1:10" ht="23.25" customHeight="1">
      <c r="A3" s="79"/>
      <c r="B3" s="181" t="s">
        <v>70</v>
      </c>
      <c r="C3" s="178"/>
      <c r="D3" s="180"/>
      <c r="E3" s="180" t="s">
        <v>69</v>
      </c>
      <c r="F3" s="179"/>
      <c r="G3" s="179"/>
      <c r="H3" s="178"/>
      <c r="I3" s="177"/>
      <c r="J3" s="176"/>
    </row>
    <row r="4" spans="1:10" ht="23.25" customHeight="1">
      <c r="A4" s="79"/>
      <c r="B4" s="175" t="s">
        <v>68</v>
      </c>
      <c r="C4" s="174"/>
      <c r="D4" s="173"/>
      <c r="E4" s="173" t="s">
        <v>67</v>
      </c>
      <c r="F4" s="172"/>
      <c r="G4" s="171"/>
      <c r="H4" s="172"/>
      <c r="I4" s="171"/>
      <c r="J4" s="170"/>
    </row>
    <row r="5" spans="1:10" ht="24" customHeight="1">
      <c r="A5" s="79"/>
      <c r="B5" s="162" t="s">
        <v>66</v>
      </c>
      <c r="C5" s="77"/>
      <c r="D5" s="156" t="s">
        <v>65</v>
      </c>
      <c r="E5" s="159"/>
      <c r="F5" s="159"/>
      <c r="G5" s="159"/>
      <c r="H5" s="157" t="s">
        <v>59</v>
      </c>
      <c r="I5" s="169">
        <v>62690094</v>
      </c>
      <c r="J5" s="155"/>
    </row>
    <row r="6" spans="1:10" ht="15.75" customHeight="1">
      <c r="A6" s="79"/>
      <c r="B6" s="160"/>
      <c r="C6" s="159"/>
      <c r="D6" s="169" t="s">
        <v>64</v>
      </c>
      <c r="E6" s="159"/>
      <c r="F6" s="159"/>
      <c r="G6" s="159"/>
      <c r="H6" s="157" t="s">
        <v>58</v>
      </c>
      <c r="I6" s="169" t="s">
        <v>63</v>
      </c>
      <c r="J6" s="155"/>
    </row>
    <row r="7" spans="1:10" ht="15.75" customHeight="1">
      <c r="A7" s="79"/>
      <c r="B7" s="154"/>
      <c r="C7" s="153"/>
      <c r="D7" s="168" t="s">
        <v>62</v>
      </c>
      <c r="E7" s="150"/>
      <c r="F7" s="150"/>
      <c r="G7" s="150"/>
      <c r="H7" s="167"/>
      <c r="I7" s="150"/>
      <c r="J7" s="149"/>
    </row>
    <row r="8" spans="1:10" ht="24" customHeight="1" hidden="1">
      <c r="A8" s="79"/>
      <c r="B8" s="162" t="s">
        <v>61</v>
      </c>
      <c r="C8" s="77"/>
      <c r="D8" s="166"/>
      <c r="E8" s="77"/>
      <c r="F8" s="77"/>
      <c r="G8" s="75"/>
      <c r="H8" s="157" t="s">
        <v>59</v>
      </c>
      <c r="I8" s="156"/>
      <c r="J8" s="155"/>
    </row>
    <row r="9" spans="1:10" ht="15.75" customHeight="1" hidden="1">
      <c r="A9" s="79"/>
      <c r="B9" s="79"/>
      <c r="C9" s="77"/>
      <c r="D9" s="166"/>
      <c r="E9" s="77"/>
      <c r="F9" s="77"/>
      <c r="G9" s="75"/>
      <c r="H9" s="157" t="s">
        <v>58</v>
      </c>
      <c r="I9" s="156"/>
      <c r="J9" s="155"/>
    </row>
    <row r="10" spans="1:10" ht="15.75" customHeight="1" hidden="1">
      <c r="A10" s="79"/>
      <c r="B10" s="142"/>
      <c r="C10" s="153"/>
      <c r="D10" s="165"/>
      <c r="E10" s="164"/>
      <c r="F10" s="164"/>
      <c r="G10" s="140"/>
      <c r="H10" s="140"/>
      <c r="I10" s="163"/>
      <c r="J10" s="149"/>
    </row>
    <row r="11" spans="1:10" ht="24" customHeight="1">
      <c r="A11" s="79"/>
      <c r="B11" s="162" t="s">
        <v>60</v>
      </c>
      <c r="C11" s="77"/>
      <c r="D11" s="161"/>
      <c r="E11" s="161"/>
      <c r="F11" s="161"/>
      <c r="G11" s="161"/>
      <c r="H11" s="157" t="s">
        <v>59</v>
      </c>
      <c r="I11" s="156"/>
      <c r="J11" s="155"/>
    </row>
    <row r="12" spans="1:10" ht="15.75" customHeight="1">
      <c r="A12" s="79"/>
      <c r="B12" s="160"/>
      <c r="C12" s="159"/>
      <c r="D12" s="158"/>
      <c r="E12" s="158"/>
      <c r="F12" s="158"/>
      <c r="G12" s="158"/>
      <c r="H12" s="157" t="s">
        <v>58</v>
      </c>
      <c r="I12" s="156"/>
      <c r="J12" s="155"/>
    </row>
    <row r="13" spans="1:10" ht="15.75" customHeight="1">
      <c r="A13" s="79"/>
      <c r="B13" s="154"/>
      <c r="C13" s="153"/>
      <c r="D13" s="152"/>
      <c r="E13" s="152"/>
      <c r="F13" s="152"/>
      <c r="G13" s="152"/>
      <c r="H13" s="151"/>
      <c r="I13" s="150"/>
      <c r="J13" s="149"/>
    </row>
    <row r="14" spans="1:10" ht="24" customHeight="1">
      <c r="A14" s="79"/>
      <c r="B14" s="148" t="s">
        <v>57</v>
      </c>
      <c r="C14" s="147"/>
      <c r="D14" s="146" t="s">
        <v>56</v>
      </c>
      <c r="E14" s="144"/>
      <c r="F14" s="144"/>
      <c r="G14" s="144"/>
      <c r="H14" s="145"/>
      <c r="I14" s="144"/>
      <c r="J14" s="143"/>
    </row>
    <row r="15" spans="1:10" ht="32.25" customHeight="1">
      <c r="A15" s="79"/>
      <c r="B15" s="142" t="s">
        <v>55</v>
      </c>
      <c r="C15" s="141"/>
      <c r="D15" s="140"/>
      <c r="E15" s="139"/>
      <c r="F15" s="139"/>
      <c r="G15" s="138"/>
      <c r="H15" s="138"/>
      <c r="I15" s="138" t="s">
        <v>30</v>
      </c>
      <c r="J15" s="137"/>
    </row>
    <row r="16" spans="1:10" ht="23.25" customHeight="1">
      <c r="A16" s="136" t="s">
        <v>20</v>
      </c>
      <c r="B16" s="135" t="s">
        <v>20</v>
      </c>
      <c r="C16" s="119"/>
      <c r="D16" s="118"/>
      <c r="E16" s="133"/>
      <c r="F16" s="134"/>
      <c r="G16" s="133"/>
      <c r="H16" s="134"/>
      <c r="I16" s="133"/>
      <c r="J16" s="132"/>
    </row>
    <row r="17" spans="1:10" ht="23.25" customHeight="1">
      <c r="A17" s="136" t="s">
        <v>11</v>
      </c>
      <c r="B17" s="135" t="s">
        <v>11</v>
      </c>
      <c r="C17" s="119"/>
      <c r="D17" s="118"/>
      <c r="E17" s="133"/>
      <c r="F17" s="134"/>
      <c r="G17" s="133"/>
      <c r="H17" s="134"/>
      <c r="I17" s="133"/>
      <c r="J17" s="132"/>
    </row>
    <row r="18" spans="1:10" ht="23.25" customHeight="1">
      <c r="A18" s="136" t="s">
        <v>8</v>
      </c>
      <c r="B18" s="135" t="s">
        <v>8</v>
      </c>
      <c r="C18" s="119"/>
      <c r="D18" s="118"/>
      <c r="E18" s="133"/>
      <c r="F18" s="134"/>
      <c r="G18" s="133"/>
      <c r="H18" s="134"/>
      <c r="I18" s="133"/>
      <c r="J18" s="132"/>
    </row>
    <row r="19" spans="1:10" ht="23.25" customHeight="1">
      <c r="A19" s="136" t="s">
        <v>3</v>
      </c>
      <c r="B19" s="135" t="s">
        <v>4</v>
      </c>
      <c r="C19" s="119"/>
      <c r="D19" s="118"/>
      <c r="E19" s="133"/>
      <c r="F19" s="134"/>
      <c r="G19" s="133"/>
      <c r="H19" s="134"/>
      <c r="I19" s="133"/>
      <c r="J19" s="132"/>
    </row>
    <row r="20" spans="1:10" ht="23.25" customHeight="1">
      <c r="A20" s="136" t="s">
        <v>1</v>
      </c>
      <c r="B20" s="135" t="s">
        <v>2</v>
      </c>
      <c r="C20" s="119"/>
      <c r="D20" s="118"/>
      <c r="E20" s="133"/>
      <c r="F20" s="134"/>
      <c r="G20" s="133"/>
      <c r="H20" s="134"/>
      <c r="I20" s="133"/>
      <c r="J20" s="132"/>
    </row>
    <row r="21" spans="1:10" ht="23.25" customHeight="1">
      <c r="A21" s="79"/>
      <c r="B21" s="131" t="s">
        <v>30</v>
      </c>
      <c r="C21" s="130"/>
      <c r="D21" s="129"/>
      <c r="E21" s="127"/>
      <c r="F21" s="128"/>
      <c r="G21" s="127"/>
      <c r="H21" s="128"/>
      <c r="I21" s="127"/>
      <c r="J21" s="126"/>
    </row>
    <row r="22" spans="1:10" ht="33" customHeight="1">
      <c r="A22" s="79"/>
      <c r="B22" s="125" t="s">
        <v>54</v>
      </c>
      <c r="C22" s="119"/>
      <c r="D22" s="118"/>
      <c r="E22" s="124"/>
      <c r="F22" s="116"/>
      <c r="G22" s="123"/>
      <c r="H22" s="123"/>
      <c r="I22" s="123"/>
      <c r="J22" s="113"/>
    </row>
    <row r="23" spans="1:10" ht="23.25" customHeight="1">
      <c r="A23" s="79"/>
      <c r="B23" s="120" t="s">
        <v>53</v>
      </c>
      <c r="C23" s="119"/>
      <c r="D23" s="118"/>
      <c r="E23" s="117">
        <v>15</v>
      </c>
      <c r="F23" s="116" t="s">
        <v>29</v>
      </c>
      <c r="G23" s="115">
        <v>0</v>
      </c>
      <c r="H23" s="114"/>
      <c r="I23" s="114"/>
      <c r="J23" s="113" t="str">
        <f>Mena</f>
        <v>CZK</v>
      </c>
    </row>
    <row r="24" spans="1:10" ht="23.25" customHeight="1">
      <c r="A24" s="79"/>
      <c r="B24" s="120" t="s">
        <v>52</v>
      </c>
      <c r="C24" s="119"/>
      <c r="D24" s="118"/>
      <c r="E24" s="117">
        <f>SazbaDPH1</f>
        <v>15</v>
      </c>
      <c r="F24" s="116" t="s">
        <v>29</v>
      </c>
      <c r="G24" s="122">
        <v>0</v>
      </c>
      <c r="H24" s="121"/>
      <c r="I24" s="121"/>
      <c r="J24" s="113" t="str">
        <f>Mena</f>
        <v>CZK</v>
      </c>
    </row>
    <row r="25" spans="1:10" ht="23.25" customHeight="1">
      <c r="A25" s="79"/>
      <c r="B25" s="120" t="s">
        <v>51</v>
      </c>
      <c r="C25" s="119"/>
      <c r="D25" s="118"/>
      <c r="E25" s="117">
        <v>21</v>
      </c>
      <c r="F25" s="116" t="s">
        <v>29</v>
      </c>
      <c r="G25" s="115">
        <f>I61</f>
        <v>4266017.433955</v>
      </c>
      <c r="H25" s="114"/>
      <c r="I25" s="114"/>
      <c r="J25" s="113" t="str">
        <f>Mena</f>
        <v>CZK</v>
      </c>
    </row>
    <row r="26" spans="1:10" ht="23.25" customHeight="1">
      <c r="A26" s="79"/>
      <c r="B26" s="112" t="s">
        <v>50</v>
      </c>
      <c r="C26" s="111"/>
      <c r="D26" s="110"/>
      <c r="E26" s="109">
        <f>SazbaDPH2</f>
        <v>21</v>
      </c>
      <c r="F26" s="108" t="s">
        <v>29</v>
      </c>
      <c r="G26" s="107">
        <f>ZakladDPHZakl*0.21</f>
        <v>895863.66113055</v>
      </c>
      <c r="H26" s="106"/>
      <c r="I26" s="106"/>
      <c r="J26" s="105" t="str">
        <f>Mena</f>
        <v>CZK</v>
      </c>
    </row>
    <row r="27" spans="1:10" ht="23.25" customHeight="1" thickBot="1">
      <c r="A27" s="79"/>
      <c r="B27" s="104" t="s">
        <v>49</v>
      </c>
      <c r="C27" s="102"/>
      <c r="D27" s="103"/>
      <c r="E27" s="102"/>
      <c r="F27" s="101"/>
      <c r="G27" s="100"/>
      <c r="H27" s="100"/>
      <c r="I27" s="100"/>
      <c r="J27" s="99" t="str">
        <f>Mena</f>
        <v>CZK</v>
      </c>
    </row>
    <row r="28" spans="1:10" ht="27.75" customHeight="1" hidden="1" thickBot="1">
      <c r="A28" s="79"/>
      <c r="B28" s="93" t="s">
        <v>48</v>
      </c>
      <c r="C28" s="98"/>
      <c r="D28" s="98"/>
      <c r="E28" s="97"/>
      <c r="F28" s="96"/>
      <c r="G28" s="91">
        <v>4591739</v>
      </c>
      <c r="H28" s="95"/>
      <c r="I28" s="95"/>
      <c r="J28" s="94" t="str">
        <f>Mena</f>
        <v>CZK</v>
      </c>
    </row>
    <row r="29" spans="1:10" ht="27.75" customHeight="1" thickBot="1">
      <c r="A29" s="79"/>
      <c r="B29" s="93" t="s">
        <v>47</v>
      </c>
      <c r="C29" s="92"/>
      <c r="D29" s="92"/>
      <c r="E29" s="92"/>
      <c r="F29" s="92"/>
      <c r="G29" s="91">
        <f>ZakladDPHZakl+DPHZakl</f>
        <v>5161881.09508555</v>
      </c>
      <c r="H29" s="91"/>
      <c r="I29" s="91"/>
      <c r="J29" s="90" t="s">
        <v>46</v>
      </c>
    </row>
    <row r="30" spans="1:10" ht="12.75" customHeight="1">
      <c r="A30" s="79"/>
      <c r="B30" s="79"/>
      <c r="C30" s="77"/>
      <c r="D30" s="77"/>
      <c r="E30" s="77"/>
      <c r="F30" s="77"/>
      <c r="G30" s="75"/>
      <c r="H30" s="77"/>
      <c r="I30" s="75"/>
      <c r="J30" s="74"/>
    </row>
    <row r="31" spans="1:10" ht="30" customHeight="1">
      <c r="A31" s="79"/>
      <c r="B31" s="79"/>
      <c r="C31" s="77"/>
      <c r="D31" s="77"/>
      <c r="E31" s="77"/>
      <c r="F31" s="77"/>
      <c r="G31" s="75"/>
      <c r="H31" s="77"/>
      <c r="I31" s="75"/>
      <c r="J31" s="74"/>
    </row>
    <row r="32" spans="1:10" ht="18.75" customHeight="1">
      <c r="A32" s="79"/>
      <c r="B32" s="89"/>
      <c r="C32" s="88" t="s">
        <v>45</v>
      </c>
      <c r="D32" s="86"/>
      <c r="E32" s="86"/>
      <c r="F32" s="88" t="s">
        <v>44</v>
      </c>
      <c r="G32" s="86"/>
      <c r="H32" s="87"/>
      <c r="I32" s="86"/>
      <c r="J32" s="74"/>
    </row>
    <row r="33" spans="1:10" ht="47.25" customHeight="1">
      <c r="A33" s="79"/>
      <c r="B33" s="79"/>
      <c r="C33" s="77"/>
      <c r="D33" s="77"/>
      <c r="E33" s="77"/>
      <c r="F33" s="77"/>
      <c r="G33" s="75"/>
      <c r="H33" s="77"/>
      <c r="I33" s="75"/>
      <c r="J33" s="74"/>
    </row>
    <row r="34" spans="1:10" s="80" customFormat="1" ht="18.75" customHeight="1">
      <c r="A34" s="85"/>
      <c r="B34" s="85"/>
      <c r="C34" s="84"/>
      <c r="D34" s="83"/>
      <c r="E34" s="83"/>
      <c r="F34" s="84"/>
      <c r="G34" s="82"/>
      <c r="H34" s="83"/>
      <c r="I34" s="82"/>
      <c r="J34" s="81"/>
    </row>
    <row r="35" spans="1:10" ht="12.75" customHeight="1">
      <c r="A35" s="79"/>
      <c r="B35" s="79"/>
      <c r="C35" s="77"/>
      <c r="D35" s="78" t="s">
        <v>43</v>
      </c>
      <c r="E35" s="78"/>
      <c r="F35" s="77"/>
      <c r="G35" s="75"/>
      <c r="H35" s="76" t="s">
        <v>42</v>
      </c>
      <c r="I35" s="75"/>
      <c r="J35" s="74"/>
    </row>
    <row r="36" spans="1:10" ht="13.5" customHeight="1" thickBot="1">
      <c r="A36" s="73"/>
      <c r="B36" s="73"/>
      <c r="C36" s="72"/>
      <c r="D36" s="72"/>
      <c r="E36" s="72"/>
      <c r="F36" s="72"/>
      <c r="G36" s="71"/>
      <c r="H36" s="72"/>
      <c r="I36" s="71"/>
      <c r="J36" s="70"/>
    </row>
    <row r="37" spans="2:10" ht="27" customHeight="1" hidden="1">
      <c r="B37" s="69" t="s">
        <v>41</v>
      </c>
      <c r="C37" s="67"/>
      <c r="D37" s="67"/>
      <c r="E37" s="67"/>
      <c r="F37" s="68"/>
      <c r="G37" s="68"/>
      <c r="H37" s="68"/>
      <c r="I37" s="68"/>
      <c r="J37" s="67"/>
    </row>
    <row r="38" spans="1:10" ht="25.5" customHeight="1" hidden="1">
      <c r="A38" s="41" t="s">
        <v>40</v>
      </c>
      <c r="B38" s="66" t="s">
        <v>33</v>
      </c>
      <c r="C38" s="65" t="s">
        <v>32</v>
      </c>
      <c r="D38" s="64"/>
      <c r="E38" s="64"/>
      <c r="F38" s="63" t="str">
        <f>B23</f>
        <v>Základ pro sníženou DPH</v>
      </c>
      <c r="G38" s="63" t="str">
        <f>B25</f>
        <v>Základ pro základní DPH</v>
      </c>
      <c r="H38" s="62" t="s">
        <v>39</v>
      </c>
      <c r="I38" s="62" t="s">
        <v>0</v>
      </c>
      <c r="J38" s="61" t="s">
        <v>29</v>
      </c>
    </row>
    <row r="39" spans="1:10" ht="25.5" customHeight="1" hidden="1">
      <c r="A39" s="41">
        <v>1</v>
      </c>
      <c r="B39" s="60" t="s">
        <v>38</v>
      </c>
      <c r="C39" s="59"/>
      <c r="D39" s="58"/>
      <c r="E39" s="58"/>
      <c r="F39" s="57">
        <v>0</v>
      </c>
      <c r="G39" s="56">
        <v>4591739</v>
      </c>
      <c r="H39" s="55">
        <v>964265.19</v>
      </c>
      <c r="I39" s="55">
        <v>5556004.19</v>
      </c>
      <c r="J39" s="54">
        <f>IF(CenaCelkemVypocet=0,"",I39/CenaCelkemVypocet*100)</f>
        <v>100</v>
      </c>
    </row>
    <row r="40" spans="1:10" ht="25.5" customHeight="1" hidden="1">
      <c r="A40" s="41">
        <v>2</v>
      </c>
      <c r="B40" s="53" t="s">
        <v>37</v>
      </c>
      <c r="C40" s="52" t="s">
        <v>36</v>
      </c>
      <c r="D40" s="51"/>
      <c r="E40" s="51"/>
      <c r="F40" s="50">
        <v>0</v>
      </c>
      <c r="G40" s="49">
        <v>4591739</v>
      </c>
      <c r="H40" s="49">
        <v>964265.19</v>
      </c>
      <c r="I40" s="49">
        <v>5556004.19</v>
      </c>
      <c r="J40" s="48">
        <f>IF(CenaCelkemVypocet=0,"",I40/CenaCelkemVypocet*100)</f>
        <v>100</v>
      </c>
    </row>
    <row r="41" spans="1:10" ht="25.5" customHeight="1" hidden="1">
      <c r="A41" s="41">
        <v>3</v>
      </c>
      <c r="B41" s="47" t="s">
        <v>37</v>
      </c>
      <c r="C41" s="46" t="s">
        <v>36</v>
      </c>
      <c r="D41" s="45"/>
      <c r="E41" s="45"/>
      <c r="F41" s="44">
        <v>0</v>
      </c>
      <c r="G41" s="43">
        <v>4591739</v>
      </c>
      <c r="H41" s="43">
        <v>964265.19</v>
      </c>
      <c r="I41" s="43">
        <v>5556004.19</v>
      </c>
      <c r="J41" s="42">
        <f>IF(CenaCelkemVypocet=0,"",I41/CenaCelkemVypocet*100)</f>
        <v>100</v>
      </c>
    </row>
    <row r="42" spans="1:10" ht="25.5" customHeight="1" hidden="1">
      <c r="A42" s="41"/>
      <c r="B42" s="40" t="s">
        <v>35</v>
      </c>
      <c r="C42" s="39"/>
      <c r="D42" s="39"/>
      <c r="E42" s="38"/>
      <c r="F42" s="37">
        <f>SUMIF(A39:A41,"=1",F39:F41)</f>
        <v>0</v>
      </c>
      <c r="G42" s="36">
        <f>SUMIF(A39:A41,"=1",G39:G41)</f>
        <v>4591739</v>
      </c>
      <c r="H42" s="36">
        <f>SUMIF(A39:A41,"=1",H39:H41)</f>
        <v>964265.19</v>
      </c>
      <c r="I42" s="36">
        <f>SUMIF(A39:A41,"=1",I39:I41)</f>
        <v>5556004.19</v>
      </c>
      <c r="J42" s="35">
        <f>SUMIF(A39:A41,"=1",J39:J41)</f>
        <v>100</v>
      </c>
    </row>
    <row r="46" ht="15.75">
      <c r="B46" s="34" t="s">
        <v>34</v>
      </c>
    </row>
    <row r="48" spans="1:10" ht="25.5" customHeight="1">
      <c r="A48" s="33"/>
      <c r="B48" s="32" t="s">
        <v>33</v>
      </c>
      <c r="C48" s="32" t="s">
        <v>32</v>
      </c>
      <c r="D48" s="31"/>
      <c r="E48" s="31"/>
      <c r="F48" s="30" t="s">
        <v>31</v>
      </c>
      <c r="G48" s="30"/>
      <c r="H48" s="30"/>
      <c r="I48" s="30" t="s">
        <v>30</v>
      </c>
      <c r="J48" s="30" t="s">
        <v>29</v>
      </c>
    </row>
    <row r="49" spans="1:10" ht="25.5" customHeight="1">
      <c r="A49" s="17"/>
      <c r="B49" s="29" t="s">
        <v>28</v>
      </c>
      <c r="C49" s="28" t="s">
        <v>27</v>
      </c>
      <c r="D49" s="27"/>
      <c r="E49" s="27"/>
      <c r="F49" s="26" t="s">
        <v>20</v>
      </c>
      <c r="G49" s="25"/>
      <c r="H49" s="25"/>
      <c r="I49" s="25">
        <v>47272.68</v>
      </c>
      <c r="J49" s="24">
        <v>1.108122053691979</v>
      </c>
    </row>
    <row r="50" spans="1:10" ht="25.5" customHeight="1">
      <c r="A50" s="17"/>
      <c r="B50" s="23" t="s">
        <v>26</v>
      </c>
      <c r="C50" s="22" t="s">
        <v>25</v>
      </c>
      <c r="D50" s="21"/>
      <c r="E50" s="21"/>
      <c r="F50" s="20" t="s">
        <v>20</v>
      </c>
      <c r="G50" s="19"/>
      <c r="H50" s="19"/>
      <c r="I50" s="19">
        <v>20010.9591</v>
      </c>
      <c r="J50" s="18">
        <v>0.4690782306871155</v>
      </c>
    </row>
    <row r="51" spans="1:10" ht="25.5" customHeight="1">
      <c r="A51" s="17"/>
      <c r="B51" s="23" t="s">
        <v>24</v>
      </c>
      <c r="C51" s="22" t="s">
        <v>23</v>
      </c>
      <c r="D51" s="21"/>
      <c r="E51" s="21"/>
      <c r="F51" s="20" t="s">
        <v>20</v>
      </c>
      <c r="G51" s="19"/>
      <c r="H51" s="19"/>
      <c r="I51" s="19">
        <v>4641.5404</v>
      </c>
      <c r="J51" s="18">
        <v>0.10880265896374584</v>
      </c>
    </row>
    <row r="52" spans="1:10" ht="25.5" customHeight="1">
      <c r="A52" s="17"/>
      <c r="B52" s="23" t="s">
        <v>22</v>
      </c>
      <c r="C52" s="22" t="s">
        <v>21</v>
      </c>
      <c r="D52" s="21"/>
      <c r="E52" s="21"/>
      <c r="F52" s="20" t="s">
        <v>20</v>
      </c>
      <c r="G52" s="19"/>
      <c r="H52" s="19"/>
      <c r="I52" s="19">
        <v>1135.06646</v>
      </c>
      <c r="J52" s="18">
        <v>0.02660716880727059</v>
      </c>
    </row>
    <row r="53" spans="1:10" ht="25.5" customHeight="1">
      <c r="A53" s="17"/>
      <c r="B53" s="23" t="s">
        <v>19</v>
      </c>
      <c r="C53" s="22" t="s">
        <v>18</v>
      </c>
      <c r="D53" s="21"/>
      <c r="E53" s="21"/>
      <c r="F53" s="20" t="s">
        <v>11</v>
      </c>
      <c r="G53" s="19"/>
      <c r="H53" s="19"/>
      <c r="I53" s="19">
        <v>1866385.98124</v>
      </c>
      <c r="J53" s="18">
        <v>43.750078618635285</v>
      </c>
    </row>
    <row r="54" spans="1:10" ht="25.5" customHeight="1">
      <c r="A54" s="17"/>
      <c r="B54" s="23" t="s">
        <v>17</v>
      </c>
      <c r="C54" s="22" t="s">
        <v>16</v>
      </c>
      <c r="D54" s="21"/>
      <c r="E54" s="21"/>
      <c r="F54" s="20" t="s">
        <v>11</v>
      </c>
      <c r="G54" s="19"/>
      <c r="H54" s="19"/>
      <c r="I54" s="19">
        <v>192329.50588</v>
      </c>
      <c r="J54" s="18">
        <v>4.508408811205735</v>
      </c>
    </row>
    <row r="55" spans="1:10" ht="25.5" customHeight="1">
      <c r="A55" s="17"/>
      <c r="B55" s="23" t="s">
        <v>15</v>
      </c>
      <c r="C55" s="22" t="s">
        <v>14</v>
      </c>
      <c r="D55" s="21"/>
      <c r="E55" s="21"/>
      <c r="F55" s="20" t="s">
        <v>11</v>
      </c>
      <c r="G55" s="19"/>
      <c r="H55" s="19"/>
      <c r="I55" s="19">
        <v>1630017.0601299999</v>
      </c>
      <c r="J55" s="18">
        <v>38.209338929466604</v>
      </c>
    </row>
    <row r="56" spans="1:10" ht="25.5" customHeight="1">
      <c r="A56" s="17"/>
      <c r="B56" s="23" t="s">
        <v>13</v>
      </c>
      <c r="C56" s="22" t="s">
        <v>12</v>
      </c>
      <c r="D56" s="21"/>
      <c r="E56" s="21"/>
      <c r="F56" s="20" t="s">
        <v>11</v>
      </c>
      <c r="G56" s="19"/>
      <c r="H56" s="19"/>
      <c r="I56" s="19">
        <v>125387.97012</v>
      </c>
      <c r="J56" s="18">
        <v>2.9392277941010088</v>
      </c>
    </row>
    <row r="57" spans="1:10" ht="25.5" customHeight="1">
      <c r="A57" s="17"/>
      <c r="B57" s="23" t="s">
        <v>10</v>
      </c>
      <c r="C57" s="22" t="s">
        <v>9</v>
      </c>
      <c r="D57" s="21"/>
      <c r="E57" s="21"/>
      <c r="F57" s="20" t="s">
        <v>8</v>
      </c>
      <c r="G57" s="19"/>
      <c r="H57" s="19"/>
      <c r="I57" s="19">
        <v>24500</v>
      </c>
      <c r="J57" s="18">
        <v>0.5743061386715008</v>
      </c>
    </row>
    <row r="58" spans="1:10" ht="25.5" customHeight="1">
      <c r="A58" s="17"/>
      <c r="B58" s="23" t="s">
        <v>7</v>
      </c>
      <c r="C58" s="22" t="s">
        <v>6</v>
      </c>
      <c r="D58" s="21"/>
      <c r="E58" s="21"/>
      <c r="F58" s="20" t="s">
        <v>5</v>
      </c>
      <c r="G58" s="19"/>
      <c r="H58" s="19"/>
      <c r="I58" s="19">
        <v>2150.1006249999996</v>
      </c>
      <c r="J58" s="18">
        <v>0.050400652559140016</v>
      </c>
    </row>
    <row r="59" spans="1:10" ht="25.5" customHeight="1">
      <c r="A59" s="17"/>
      <c r="B59" s="23" t="s">
        <v>3</v>
      </c>
      <c r="C59" s="22" t="s">
        <v>4</v>
      </c>
      <c r="D59" s="21"/>
      <c r="E59" s="21"/>
      <c r="F59" s="20" t="s">
        <v>3</v>
      </c>
      <c r="G59" s="19"/>
      <c r="H59" s="19"/>
      <c r="I59" s="19">
        <v>127186.57</v>
      </c>
      <c r="J59" s="18">
        <v>2.9813888941866344</v>
      </c>
    </row>
    <row r="60" spans="1:10" ht="25.5" customHeight="1">
      <c r="A60" s="17"/>
      <c r="B60" s="16" t="s">
        <v>1</v>
      </c>
      <c r="C60" s="15" t="s">
        <v>2</v>
      </c>
      <c r="D60" s="14"/>
      <c r="E60" s="14"/>
      <c r="F60" s="13" t="s">
        <v>1</v>
      </c>
      <c r="G60" s="12"/>
      <c r="H60" s="12"/>
      <c r="I60" s="12">
        <v>225000</v>
      </c>
      <c r="J60" s="11">
        <v>5.2742400490239865</v>
      </c>
    </row>
    <row r="61" spans="1:10" ht="25.5" customHeight="1">
      <c r="A61" s="10"/>
      <c r="B61" s="9" t="s">
        <v>0</v>
      </c>
      <c r="C61" s="9"/>
      <c r="D61" s="8"/>
      <c r="E61" s="8"/>
      <c r="F61" s="7"/>
      <c r="G61" s="6"/>
      <c r="H61" s="6"/>
      <c r="I61" s="6">
        <v>4266017.433955</v>
      </c>
      <c r="J61" s="5">
        <v>100.00000000000001</v>
      </c>
    </row>
    <row r="62" spans="6:10" ht="12.75">
      <c r="F62" s="4"/>
      <c r="G62" s="3"/>
      <c r="H62" s="4"/>
      <c r="I62" s="3"/>
      <c r="J62" s="2"/>
    </row>
    <row r="63" spans="6:10" ht="12.75">
      <c r="F63" s="4"/>
      <c r="G63" s="3"/>
      <c r="H63" s="4"/>
      <c r="I63" s="3"/>
      <c r="J63" s="2"/>
    </row>
    <row r="64" spans="6:10" ht="12.75">
      <c r="F64" s="4"/>
      <c r="G64" s="3"/>
      <c r="H64" s="4"/>
      <c r="I64" s="3"/>
      <c r="J64" s="2"/>
    </row>
  </sheetData>
  <mergeCells count="49">
    <mergeCell ref="C60:E60"/>
    <mergeCell ref="C51:E51"/>
    <mergeCell ref="C52:E52"/>
    <mergeCell ref="C53:E53"/>
    <mergeCell ref="C54:E54"/>
    <mergeCell ref="C55:E55"/>
    <mergeCell ref="C56:E56"/>
    <mergeCell ref="C41:E41"/>
    <mergeCell ref="B42:E42"/>
    <mergeCell ref="C49:E49"/>
    <mergeCell ref="C57:E57"/>
    <mergeCell ref="C58:E58"/>
    <mergeCell ref="C59:E59"/>
    <mergeCell ref="G19:H19"/>
    <mergeCell ref="G20:H20"/>
    <mergeCell ref="D13:G13"/>
    <mergeCell ref="C50:E50"/>
    <mergeCell ref="E17:F17"/>
    <mergeCell ref="G16:H16"/>
    <mergeCell ref="G17:H17"/>
    <mergeCell ref="G18:H18"/>
    <mergeCell ref="C39:E39"/>
    <mergeCell ref="C40:E40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E15:F15"/>
    <mergeCell ref="D11:G11"/>
    <mergeCell ref="G15:H15"/>
    <mergeCell ref="I15:J15"/>
    <mergeCell ref="E16:F16"/>
    <mergeCell ref="D12:G12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2C653D722BFA42854EE5896E7C3372" ma:contentTypeVersion="2" ma:contentTypeDescription="Vytvoří nový dokument" ma:contentTypeScope="" ma:versionID="54936b2e188d6d4522dd20d57ba87fee">
  <xsd:schema xmlns:xsd="http://www.w3.org/2001/XMLSchema" xmlns:xs="http://www.w3.org/2001/XMLSchema" xmlns:p="http://schemas.microsoft.com/office/2006/metadata/properties" xmlns:ns2="83dd923a-f0f8-48f3-b55e-6e7d29a06c19" targetNamespace="http://schemas.microsoft.com/office/2006/metadata/properties" ma:root="true" ma:fieldsID="bcf48373dd76550a62f8f9883f8b8aa8" ns2:_="">
    <xsd:import namespace="83dd923a-f0f8-48f3-b55e-6e7d29a06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d923a-f0f8-48f3-b55e-6e7d29a06c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367B49-0D26-4CB5-AA7C-A3A13D87845F}"/>
</file>

<file path=customXml/itemProps2.xml><?xml version="1.0" encoding="utf-8"?>
<ds:datastoreItem xmlns:ds="http://schemas.openxmlformats.org/officeDocument/2006/customXml" ds:itemID="{43672E6F-FB31-49FB-8090-6A96938869E8}"/>
</file>

<file path=customXml/itemProps3.xml><?xml version="1.0" encoding="utf-8"?>
<ds:datastoreItem xmlns:ds="http://schemas.openxmlformats.org/officeDocument/2006/customXml" ds:itemID="{CC475863-4B3A-46EE-AA1D-FF8F40251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Hradec Králové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Šilhán Radek</dc:creator>
  <cp:keywords/>
  <dc:description/>
  <cp:lastModifiedBy>Šilhán Radek</cp:lastModifiedBy>
  <dcterms:created xsi:type="dcterms:W3CDTF">2021-10-05T11:02:29Z</dcterms:created>
  <dcterms:modified xsi:type="dcterms:W3CDTF">2021-10-05T11:03:55Z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0x010100BE2C653D722BFA42854EE5896E7C3372</vt:lpwstr>
  </property>
</Properties>
</file>