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!Zýka\aaa DATA VŘ\B_dodávkaInteriér\"/>
    </mc:Choice>
  </mc:AlternateContent>
  <bookViews>
    <workbookView xWindow="15720" yWindow="-15" windowWidth="13095" windowHeight="12240" tabRatio="921" firstSheet="2" activeTab="2"/>
  </bookViews>
  <sheets>
    <sheet name="Pokyny pro vyplnění" sheetId="11" state="hidden" r:id="rId1"/>
    <sheet name="VzorPolozky" sheetId="10" state="hidden" r:id="rId2"/>
    <sheet name="KRYCÍ LIST" sheetId="27" r:id="rId3"/>
    <sheet name="Krycí list - INV" sheetId="19" r:id="rId4"/>
    <sheet name="Rekapitulace - INV" sheetId="20" r:id="rId5"/>
    <sheet name="Položky - INV" sheetId="21" r:id="rId6"/>
    <sheet name="Krycí list - NIV" sheetId="26" r:id="rId7"/>
    <sheet name="Rekapitulace - NIV" sheetId="24" r:id="rId8"/>
    <sheet name="Položky - NIV" sheetId="25" r:id="rId9"/>
  </sheets>
  <externalReferences>
    <externalReference r:id="rId10"/>
  </externalReferences>
  <definedNames>
    <definedName name="ááá" localSheetId="2">#REF!</definedName>
    <definedName name="ááá" localSheetId="6">#REF!</definedName>
    <definedName name="ááá" localSheetId="8">#REF!</definedName>
    <definedName name="ááá" localSheetId="7">#REF!</definedName>
    <definedName name="ááá">#REF!</definedName>
    <definedName name="bh" localSheetId="2">#REF!</definedName>
    <definedName name="bh" localSheetId="6">#REF!</definedName>
    <definedName name="bh" localSheetId="8">#REF!</definedName>
    <definedName name="bh" localSheetId="7">#REF!</definedName>
    <definedName name="bh">#REF!</definedName>
    <definedName name="CenaCelkem" localSheetId="2">#REF!</definedName>
    <definedName name="CenaCelkem" localSheetId="6">#REF!</definedName>
    <definedName name="CenaCelkem" localSheetId="8">#REF!</definedName>
    <definedName name="CenaCelkem" localSheetId="7">#REF!</definedName>
    <definedName name="CenaCelkem">#REF!</definedName>
    <definedName name="CenaCelkemBezDPH" localSheetId="2">#REF!</definedName>
    <definedName name="CenaCelkemBezDPH" localSheetId="6">#REF!</definedName>
    <definedName name="CenaCelkemBezDPH" localSheetId="8">#REF!</definedName>
    <definedName name="CenaCelkemBezDPH" localSheetId="7">#REF!</definedName>
    <definedName name="CenaCelkemBezDPH">#REF!</definedName>
    <definedName name="cft" localSheetId="2">#REF!</definedName>
    <definedName name="cft" localSheetId="6">#REF!</definedName>
    <definedName name="cft" localSheetId="8">#REF!</definedName>
    <definedName name="cft" localSheetId="7">#REF!</definedName>
    <definedName name="cft">#REF!</definedName>
    <definedName name="cftz" localSheetId="2">#REF!</definedName>
    <definedName name="cftz" localSheetId="6">#REF!</definedName>
    <definedName name="cftz" localSheetId="8">#REF!</definedName>
    <definedName name="cftz" localSheetId="7">#REF!</definedName>
    <definedName name="cftz">#REF!</definedName>
    <definedName name="cisloobjektu" localSheetId="2">#REF!</definedName>
    <definedName name="cisloobjektu" localSheetId="6">#REF!</definedName>
    <definedName name="cisloobjektu" localSheetId="8">#REF!</definedName>
    <definedName name="cisloobjektu" localSheetId="7">#REF!</definedName>
    <definedName name="cisloobjektu">#REF!</definedName>
    <definedName name="CisloRozpoctu">'[1]Krycí list'!$C$2</definedName>
    <definedName name="cislostavby">'[1]Krycí list'!$A$7</definedName>
    <definedName name="CisloStavebnihoRozpoctu" localSheetId="2">#REF!</definedName>
    <definedName name="CisloStavebnihoRozpoctu" localSheetId="6">#REF!</definedName>
    <definedName name="CisloStavebnihoRozpoctu" localSheetId="8">#REF!</definedName>
    <definedName name="CisloStavebnihoRozpoctu" localSheetId="7">#REF!</definedName>
    <definedName name="CisloStavebnihoRozpoctu">#REF!</definedName>
    <definedName name="dadresa" localSheetId="2">#REF!</definedName>
    <definedName name="dadresa" localSheetId="6">#REF!</definedName>
    <definedName name="dadresa" localSheetId="8">#REF!</definedName>
    <definedName name="dadresa" localSheetId="7">#REF!</definedName>
    <definedName name="dadresa">#REF!</definedName>
    <definedName name="Datum" localSheetId="2">#REF!</definedName>
    <definedName name="Datum" localSheetId="6">#REF!</definedName>
    <definedName name="Datum" localSheetId="8">#REF!</definedName>
    <definedName name="Datum" localSheetId="7">#REF!</definedName>
    <definedName name="Datum">#REF!</definedName>
    <definedName name="Dil" localSheetId="2">#REF!</definedName>
    <definedName name="Dil" localSheetId="6">#REF!</definedName>
    <definedName name="Dil" localSheetId="8">#REF!</definedName>
    <definedName name="Dil" localSheetId="7">#REF!</definedName>
    <definedName name="Dil">#REF!</definedName>
    <definedName name="dmisto" localSheetId="2">#REF!</definedName>
    <definedName name="dmisto" localSheetId="6">#REF!</definedName>
    <definedName name="dmisto" localSheetId="8">#REF!</definedName>
    <definedName name="dmisto" localSheetId="7">#REF!</definedName>
    <definedName name="dmisto">#REF!</definedName>
    <definedName name="Dodavka" localSheetId="2">#REF!</definedName>
    <definedName name="Dodavka" localSheetId="6">#REF!</definedName>
    <definedName name="Dodavka" localSheetId="8">#REF!</definedName>
    <definedName name="Dodavka" localSheetId="7">#REF!</definedName>
    <definedName name="Dodavka">#REF!</definedName>
    <definedName name="Dodavka0" localSheetId="2">#REF!</definedName>
    <definedName name="Dodavka0" localSheetId="6">#REF!</definedName>
    <definedName name="Dodavka0" localSheetId="8">#REF!</definedName>
    <definedName name="Dodavka0" localSheetId="7">#REF!</definedName>
    <definedName name="Dodavka0">#REF!</definedName>
    <definedName name="DPHSni" localSheetId="2">#REF!</definedName>
    <definedName name="DPHSni" localSheetId="6">#REF!</definedName>
    <definedName name="DPHSni" localSheetId="8">#REF!</definedName>
    <definedName name="DPHSni" localSheetId="7">#REF!</definedName>
    <definedName name="DPHSni">#REF!</definedName>
    <definedName name="DPHZakl" localSheetId="2">#REF!</definedName>
    <definedName name="DPHZakl" localSheetId="6">#REF!</definedName>
    <definedName name="DPHZakl" localSheetId="8">#REF!</definedName>
    <definedName name="DPHZakl" localSheetId="7">#REF!</definedName>
    <definedName name="DPHZakl">#REF!</definedName>
    <definedName name="fd" localSheetId="2">#REF!</definedName>
    <definedName name="fd" localSheetId="6">#REF!</definedName>
    <definedName name="fd" localSheetId="8">#REF!</definedName>
    <definedName name="fd" localSheetId="7">#REF!</definedName>
    <definedName name="fd">#REF!</definedName>
    <definedName name="h" localSheetId="2">#REF!</definedName>
    <definedName name="h" localSheetId="6">#REF!</definedName>
    <definedName name="h" localSheetId="8">#REF!</definedName>
    <definedName name="h" localSheetId="7">#REF!</definedName>
    <definedName name="h">#REF!</definedName>
    <definedName name="hi" localSheetId="2">#REF!</definedName>
    <definedName name="hi" localSheetId="6">#REF!</definedName>
    <definedName name="hi" localSheetId="8">#REF!</definedName>
    <definedName name="hi" localSheetId="7">#REF!</definedName>
    <definedName name="hi">#REF!</definedName>
    <definedName name="HSV" localSheetId="2">#REF!</definedName>
    <definedName name="HSV" localSheetId="6">#REF!</definedName>
    <definedName name="HSV" localSheetId="8">#REF!</definedName>
    <definedName name="HSV" localSheetId="7">#REF!</definedName>
    <definedName name="HSV">#REF!</definedName>
    <definedName name="HSV0" localSheetId="2">#REF!</definedName>
    <definedName name="HSV0" localSheetId="6">#REF!</definedName>
    <definedName name="HSV0" localSheetId="8">#REF!</definedName>
    <definedName name="HSV0" localSheetId="7">#REF!</definedName>
    <definedName name="HSV0">#REF!</definedName>
    <definedName name="HZS" localSheetId="2">#REF!</definedName>
    <definedName name="HZS" localSheetId="6">#REF!</definedName>
    <definedName name="HZS" localSheetId="8">#REF!</definedName>
    <definedName name="HZS" localSheetId="7">#REF!</definedName>
    <definedName name="HZS">#REF!</definedName>
    <definedName name="HZS0" localSheetId="2">#REF!</definedName>
    <definedName name="HZS0" localSheetId="6">#REF!</definedName>
    <definedName name="HZS0" localSheetId="8">#REF!</definedName>
    <definedName name="HZS0" localSheetId="7">#REF!</definedName>
    <definedName name="HZS0">#REF!</definedName>
    <definedName name="ihzih" localSheetId="2">#REF!</definedName>
    <definedName name="ihzih" localSheetId="6">#REF!</definedName>
    <definedName name="ihzih" localSheetId="8">#REF!</definedName>
    <definedName name="ihzih" localSheetId="7">#REF!</definedName>
    <definedName name="ihzih">#REF!</definedName>
    <definedName name="JKSO" localSheetId="2">#REF!</definedName>
    <definedName name="JKSO" localSheetId="6">#REF!</definedName>
    <definedName name="JKSO" localSheetId="8">#REF!</definedName>
    <definedName name="JKSO" localSheetId="7">#REF!</definedName>
    <definedName name="JKSO">#REF!</definedName>
    <definedName name="Mena" localSheetId="2">#REF!</definedName>
    <definedName name="Mena" localSheetId="6">#REF!</definedName>
    <definedName name="Mena" localSheetId="8">#REF!</definedName>
    <definedName name="Mena" localSheetId="7">#REF!</definedName>
    <definedName name="Mena">#REF!</definedName>
    <definedName name="MistoStavby" localSheetId="2">#REF!</definedName>
    <definedName name="MistoStavby" localSheetId="6">#REF!</definedName>
    <definedName name="MistoStavby" localSheetId="8">#REF!</definedName>
    <definedName name="MistoStavby" localSheetId="7">#REF!</definedName>
    <definedName name="MistoStavby">#REF!</definedName>
    <definedName name="MJ" localSheetId="2">#REF!</definedName>
    <definedName name="MJ" localSheetId="6">#REF!</definedName>
    <definedName name="MJ" localSheetId="8">#REF!</definedName>
    <definedName name="MJ" localSheetId="7">#REF!</definedName>
    <definedName name="MJ">#REF!</definedName>
    <definedName name="Mont" localSheetId="2">#REF!</definedName>
    <definedName name="Mont" localSheetId="6">#REF!</definedName>
    <definedName name="Mont" localSheetId="8">#REF!</definedName>
    <definedName name="Mont" localSheetId="7">#REF!</definedName>
    <definedName name="Mont">#REF!</definedName>
    <definedName name="Montaz0" localSheetId="2">#REF!</definedName>
    <definedName name="Montaz0" localSheetId="6">#REF!</definedName>
    <definedName name="Montaz0" localSheetId="8">#REF!</definedName>
    <definedName name="Montaz0" localSheetId="7">#REF!</definedName>
    <definedName name="Montaz0">#REF!</definedName>
    <definedName name="NazevDilu" localSheetId="2">#REF!</definedName>
    <definedName name="NazevDilu" localSheetId="6">#REF!</definedName>
    <definedName name="NazevDilu" localSheetId="8">#REF!</definedName>
    <definedName name="NazevDilu" localSheetId="7">#REF!</definedName>
    <definedName name="NazevDilu">#REF!</definedName>
    <definedName name="nazevobjektu" localSheetId="2">#REF!</definedName>
    <definedName name="nazevobjektu" localSheetId="6">#REF!</definedName>
    <definedName name="nazevobjektu" localSheetId="8">#REF!</definedName>
    <definedName name="nazevobjektu" localSheetId="7">#REF!</definedName>
    <definedName name="nazevobjektu">#REF!</definedName>
    <definedName name="NazevRozpoctu">'[1]Krycí list'!$D$2</definedName>
    <definedName name="nazevstavby">'[1]Krycí list'!$C$7</definedName>
    <definedName name="NazevStavebnihoRozpoctu" localSheetId="2">#REF!</definedName>
    <definedName name="NazevStavebnihoRozpoctu" localSheetId="6">#REF!</definedName>
    <definedName name="NazevStavebnihoRozpoctu" localSheetId="8">#REF!</definedName>
    <definedName name="NazevStavebnihoRozpoctu" localSheetId="7">#REF!</definedName>
    <definedName name="NazevStavebnihoRozpoctu">#REF!</definedName>
    <definedName name="_xlnm.Print_Titles" localSheetId="5">'Položky - INV'!$1:$6</definedName>
    <definedName name="_xlnm.Print_Titles" localSheetId="8">'Položky - NIV'!$1:$6</definedName>
    <definedName name="_xlnm.Print_Titles" localSheetId="4">'Rekapitulace - INV'!$1:$6</definedName>
    <definedName name="_xlnm.Print_Titles" localSheetId="7">'Rekapitulace - NIV'!$1:$6</definedName>
    <definedName name="o" localSheetId="2">#REF!</definedName>
    <definedName name="o" localSheetId="6">#REF!</definedName>
    <definedName name="o" localSheetId="8">#REF!</definedName>
    <definedName name="o" localSheetId="7">#REF!</definedName>
    <definedName name="o">#REF!</definedName>
    <definedName name="oadresa" localSheetId="2">#REF!</definedName>
    <definedName name="oadresa" localSheetId="6">#REF!</definedName>
    <definedName name="oadresa" localSheetId="8">#REF!</definedName>
    <definedName name="oadresa" localSheetId="7">#REF!</definedName>
    <definedName name="oadresa">#REF!</definedName>
    <definedName name="Objednatel" localSheetId="2">#REF!</definedName>
    <definedName name="Objednatel" localSheetId="6">#REF!</definedName>
    <definedName name="Objednatel" localSheetId="8">#REF!</definedName>
    <definedName name="Objednatel" localSheetId="7">#REF!</definedName>
    <definedName name="Objednatel">#REF!</definedName>
    <definedName name="_xlnm.Print_Area" localSheetId="2">'KRYCÍ LIST'!$A$1:$G$45</definedName>
    <definedName name="_xlnm.Print_Area" localSheetId="3">'Krycí list - INV'!$A$1:$G$45</definedName>
    <definedName name="_xlnm.Print_Area" localSheetId="6">'Krycí list - NIV'!$A$1:$G$45</definedName>
    <definedName name="_xlnm.Print_Area" localSheetId="5">'Položky - INV'!$A:$H</definedName>
    <definedName name="_xlnm.Print_Area" localSheetId="8">'Položky - NIV'!$A:$H</definedName>
    <definedName name="_xlnm.Print_Area" localSheetId="4">'Rekapitulace - INV'!$A$1:$I$19</definedName>
    <definedName name="_xlnm.Print_Area" localSheetId="7">'Rekapitulace - NIV'!$A$1:$I$20</definedName>
    <definedName name="oi" localSheetId="2">#REF!</definedName>
    <definedName name="oi" localSheetId="6">#REF!</definedName>
    <definedName name="oi" localSheetId="8">#REF!</definedName>
    <definedName name="oi" localSheetId="7">#REF!</definedName>
    <definedName name="oi">#REF!</definedName>
    <definedName name="ojo" localSheetId="2">#REF!</definedName>
    <definedName name="ojo" localSheetId="6">#REF!</definedName>
    <definedName name="ojo" localSheetId="8">#REF!</definedName>
    <definedName name="ojo" localSheetId="7">#REF!</definedName>
    <definedName name="ojo">#REF!</definedName>
    <definedName name="ojop" localSheetId="2">#REF!</definedName>
    <definedName name="ojop" localSheetId="6">#REF!</definedName>
    <definedName name="ojop" localSheetId="8">#REF!</definedName>
    <definedName name="ojop" localSheetId="7">#REF!</definedName>
    <definedName name="ojop">#REF!</definedName>
    <definedName name="p" localSheetId="2">#REF!</definedName>
    <definedName name="p" localSheetId="6">#REF!</definedName>
    <definedName name="p" localSheetId="8">#REF!</definedName>
    <definedName name="p" localSheetId="7">#REF!</definedName>
    <definedName name="p">#REF!</definedName>
    <definedName name="padresa" localSheetId="2">#REF!</definedName>
    <definedName name="padresa" localSheetId="6">#REF!</definedName>
    <definedName name="padresa" localSheetId="8">#REF!</definedName>
    <definedName name="padresa" localSheetId="7">#REF!</definedName>
    <definedName name="padresa">#REF!</definedName>
    <definedName name="pdic" localSheetId="2">#REF!</definedName>
    <definedName name="pdic" localSheetId="6">#REF!</definedName>
    <definedName name="pdic" localSheetId="8">#REF!</definedName>
    <definedName name="pdic" localSheetId="7">#REF!</definedName>
    <definedName name="pdic">#REF!</definedName>
    <definedName name="pico" localSheetId="2">#REF!</definedName>
    <definedName name="pico" localSheetId="6">#REF!</definedName>
    <definedName name="pico" localSheetId="8">#REF!</definedName>
    <definedName name="pico" localSheetId="7">#REF!</definedName>
    <definedName name="pico">#REF!</definedName>
    <definedName name="pmisto" localSheetId="2">#REF!</definedName>
    <definedName name="pmisto" localSheetId="6">#REF!</definedName>
    <definedName name="pmisto" localSheetId="8">#REF!</definedName>
    <definedName name="pmisto" localSheetId="7">#REF!</definedName>
    <definedName name="pmisto">#REF!</definedName>
    <definedName name="PocetMJ" localSheetId="2">#REF!</definedName>
    <definedName name="PocetMJ" localSheetId="6">#REF!</definedName>
    <definedName name="PocetMJ" localSheetId="8">#REF!</definedName>
    <definedName name="PocetMJ" localSheetId="7">#REF!</definedName>
    <definedName name="PocetMJ">#REF!</definedName>
    <definedName name="PoptavkaID" localSheetId="2">#REF!</definedName>
    <definedName name="PoptavkaID" localSheetId="6">#REF!</definedName>
    <definedName name="PoptavkaID" localSheetId="8">#REF!</definedName>
    <definedName name="PoptavkaID" localSheetId="7">#REF!</definedName>
    <definedName name="PoptavkaID">#REF!</definedName>
    <definedName name="Poznamka" localSheetId="2">#REF!</definedName>
    <definedName name="Poznamka" localSheetId="6">#REF!</definedName>
    <definedName name="Poznamka" localSheetId="8">#REF!</definedName>
    <definedName name="Poznamka" localSheetId="7">#REF!</definedName>
    <definedName name="Poznamka">#REF!</definedName>
    <definedName name="pPSC" localSheetId="2">#REF!</definedName>
    <definedName name="pPSC" localSheetId="6">#REF!</definedName>
    <definedName name="pPSC" localSheetId="8">#REF!</definedName>
    <definedName name="pPSC" localSheetId="7">#REF!</definedName>
    <definedName name="pPSC">#REF!</definedName>
    <definedName name="Projektant" localSheetId="2">#REF!</definedName>
    <definedName name="Projektant" localSheetId="6">#REF!</definedName>
    <definedName name="Projektant" localSheetId="8">#REF!</definedName>
    <definedName name="Projektant" localSheetId="7">#REF!</definedName>
    <definedName name="Projektant">#REF!</definedName>
    <definedName name="PSV" localSheetId="2">#REF!</definedName>
    <definedName name="PSV" localSheetId="6">#REF!</definedName>
    <definedName name="PSV" localSheetId="8">#REF!</definedName>
    <definedName name="PSV" localSheetId="7">#REF!</definedName>
    <definedName name="PSV">#REF!</definedName>
    <definedName name="PSV0" localSheetId="2">#REF!</definedName>
    <definedName name="PSV0" localSheetId="6">#REF!</definedName>
    <definedName name="PSV0" localSheetId="8">#REF!</definedName>
    <definedName name="PSV0" localSheetId="7">#REF!</definedName>
    <definedName name="PSV0">#REF!</definedName>
    <definedName name="SazbaDPH1">'[1]Krycí list'!$C$30</definedName>
    <definedName name="SazbaDPH2">'[1]Krycí list'!$C$32</definedName>
    <definedName name="SloupecCC" localSheetId="2">#REF!</definedName>
    <definedName name="SloupecCC" localSheetId="6">#REF!</definedName>
    <definedName name="SloupecCC" localSheetId="8">#REF!</definedName>
    <definedName name="SloupecCC" localSheetId="7">#REF!</definedName>
    <definedName name="SloupecCC">#REF!</definedName>
    <definedName name="SloupecCisloPol" localSheetId="2">#REF!</definedName>
    <definedName name="SloupecCisloPol" localSheetId="6">#REF!</definedName>
    <definedName name="SloupecCisloPol" localSheetId="8">#REF!</definedName>
    <definedName name="SloupecCisloPol" localSheetId="7">#REF!</definedName>
    <definedName name="SloupecCisloPol">#REF!</definedName>
    <definedName name="SloupecJC" localSheetId="2">#REF!</definedName>
    <definedName name="SloupecJC" localSheetId="6">#REF!</definedName>
    <definedName name="SloupecJC" localSheetId="8">#REF!</definedName>
    <definedName name="SloupecJC" localSheetId="7">#REF!</definedName>
    <definedName name="SloupecJC">#REF!</definedName>
    <definedName name="SloupecMJ" localSheetId="2">#REF!</definedName>
    <definedName name="SloupecMJ" localSheetId="6">#REF!</definedName>
    <definedName name="SloupecMJ" localSheetId="8">#REF!</definedName>
    <definedName name="SloupecMJ" localSheetId="7">#REF!</definedName>
    <definedName name="SloupecMJ">#REF!</definedName>
    <definedName name="SloupecMnozstvi" localSheetId="2">#REF!</definedName>
    <definedName name="SloupecMnozstvi" localSheetId="6">#REF!</definedName>
    <definedName name="SloupecMnozstvi" localSheetId="8">#REF!</definedName>
    <definedName name="SloupecMnozstvi" localSheetId="7">#REF!</definedName>
    <definedName name="SloupecMnozstvi">#REF!</definedName>
    <definedName name="SloupecNazPol" localSheetId="2">#REF!</definedName>
    <definedName name="SloupecNazPol" localSheetId="6">#REF!</definedName>
    <definedName name="SloupecNazPol" localSheetId="8">#REF!</definedName>
    <definedName name="SloupecNazPol" localSheetId="7">#REF!</definedName>
    <definedName name="SloupecNazPol">#REF!</definedName>
    <definedName name="SloupecPC" localSheetId="2">#REF!</definedName>
    <definedName name="SloupecPC" localSheetId="6">#REF!</definedName>
    <definedName name="SloupecPC" localSheetId="8">#REF!</definedName>
    <definedName name="SloupecPC" localSheetId="7">#REF!</definedName>
    <definedName name="SloupecPC">#REF!</definedName>
    <definedName name="solver_lin" localSheetId="5" hidden="1">0</definedName>
    <definedName name="solver_lin" localSheetId="8" hidden="1">0</definedName>
    <definedName name="solver_num" localSheetId="5" hidden="1">0</definedName>
    <definedName name="solver_num" localSheetId="8" hidden="1">0</definedName>
    <definedName name="solver_opt" localSheetId="5" hidden="1">'Položky - INV'!#REF!</definedName>
    <definedName name="solver_opt" localSheetId="8" hidden="1">'Položky - NIV'!#REF!</definedName>
    <definedName name="solver_typ" localSheetId="5" hidden="1">1</definedName>
    <definedName name="solver_typ" localSheetId="8" hidden="1">1</definedName>
    <definedName name="solver_val" localSheetId="5" hidden="1">0</definedName>
    <definedName name="solver_val" localSheetId="8" hidden="1">0</definedName>
    <definedName name="t" localSheetId="2">#REF!</definedName>
    <definedName name="t" localSheetId="6">#REF!</definedName>
    <definedName name="t" localSheetId="8">#REF!</definedName>
    <definedName name="t" localSheetId="7">#REF!</definedName>
    <definedName name="t">#REF!</definedName>
    <definedName name="tg" localSheetId="2">#REF!</definedName>
    <definedName name="tg" localSheetId="6">#REF!</definedName>
    <definedName name="tg" localSheetId="8">#REF!</definedName>
    <definedName name="tg" localSheetId="7">#REF!</definedName>
    <definedName name="tg">#REF!</definedName>
    <definedName name="Typ" localSheetId="2">#REF!</definedName>
    <definedName name="Typ" localSheetId="6">#REF!</definedName>
    <definedName name="Typ" localSheetId="8">#REF!</definedName>
    <definedName name="Typ" localSheetId="7">#REF!</definedName>
    <definedName name="Typ">#REF!</definedName>
    <definedName name="u" localSheetId="2">#REF!</definedName>
    <definedName name="u" localSheetId="6">#REF!</definedName>
    <definedName name="u" localSheetId="8">#REF!</definedName>
    <definedName name="u" localSheetId="7">#REF!</definedName>
    <definedName name="u">#REF!</definedName>
    <definedName name="vgz" localSheetId="2">#REF!</definedName>
    <definedName name="vgz" localSheetId="6">#REF!</definedName>
    <definedName name="vgz" localSheetId="8">#REF!</definedName>
    <definedName name="vgz" localSheetId="7">#REF!</definedName>
    <definedName name="vgz">#REF!</definedName>
    <definedName name="VRN" localSheetId="2">#REF!</definedName>
    <definedName name="VRN" localSheetId="6">#REF!</definedName>
    <definedName name="VRN" localSheetId="8">#REF!</definedName>
    <definedName name="VRN" localSheetId="7">#REF!</definedName>
    <definedName name="VRN">#REF!</definedName>
    <definedName name="VRNKc" localSheetId="2">#REF!</definedName>
    <definedName name="VRNKc" localSheetId="6">#REF!</definedName>
    <definedName name="VRNKc" localSheetId="8">#REF!</definedName>
    <definedName name="VRNKc" localSheetId="7">#REF!</definedName>
    <definedName name="VRNKc">#REF!</definedName>
    <definedName name="VRNnazev" localSheetId="2">#REF!</definedName>
    <definedName name="VRNnazev" localSheetId="6">#REF!</definedName>
    <definedName name="VRNnazev" localSheetId="8">#REF!</definedName>
    <definedName name="VRNnazev" localSheetId="7">#REF!</definedName>
    <definedName name="VRNnazev">#REF!</definedName>
    <definedName name="VRNproc" localSheetId="2">#REF!</definedName>
    <definedName name="VRNproc" localSheetId="6">#REF!</definedName>
    <definedName name="VRNproc" localSheetId="8">#REF!</definedName>
    <definedName name="VRNproc" localSheetId="7">#REF!</definedName>
    <definedName name="VRNproc">#REF!</definedName>
    <definedName name="VRNzakl" localSheetId="2">#REF!</definedName>
    <definedName name="VRNzakl" localSheetId="6">#REF!</definedName>
    <definedName name="VRNzakl" localSheetId="8">#REF!</definedName>
    <definedName name="VRNzakl" localSheetId="7">#REF!</definedName>
    <definedName name="VRNzakl">#REF!</definedName>
    <definedName name="vt" localSheetId="2">#REF!</definedName>
    <definedName name="vt" localSheetId="6">#REF!</definedName>
    <definedName name="vt" localSheetId="8">#REF!</definedName>
    <definedName name="vt" localSheetId="7">#REF!</definedName>
    <definedName name="vt">#REF!</definedName>
    <definedName name="Vypracoval" localSheetId="2">#REF!</definedName>
    <definedName name="Vypracoval" localSheetId="6">#REF!</definedName>
    <definedName name="Vypracoval" localSheetId="8">#REF!</definedName>
    <definedName name="Vypracoval" localSheetId="7">#REF!</definedName>
    <definedName name="Vypracoval">#REF!</definedName>
    <definedName name="ýý" localSheetId="2">#REF!</definedName>
    <definedName name="ýý" localSheetId="6">#REF!</definedName>
    <definedName name="ýý" localSheetId="8">#REF!</definedName>
    <definedName name="ýý" localSheetId="7">#REF!</definedName>
    <definedName name="ýý">#REF!</definedName>
    <definedName name="Zakazka" localSheetId="2">#REF!</definedName>
    <definedName name="Zakazka" localSheetId="6">#REF!</definedName>
    <definedName name="Zakazka" localSheetId="8">#REF!</definedName>
    <definedName name="Zakazka" localSheetId="7">#REF!</definedName>
    <definedName name="Zakazka">#REF!</definedName>
    <definedName name="Zaklad22" localSheetId="2">#REF!</definedName>
    <definedName name="Zaklad22" localSheetId="6">#REF!</definedName>
    <definedName name="Zaklad22" localSheetId="8">#REF!</definedName>
    <definedName name="Zaklad22" localSheetId="7">#REF!</definedName>
    <definedName name="Zaklad22">#REF!</definedName>
    <definedName name="Zaklad5" localSheetId="2">#REF!</definedName>
    <definedName name="Zaklad5" localSheetId="6">#REF!</definedName>
    <definedName name="Zaklad5" localSheetId="8">#REF!</definedName>
    <definedName name="Zaklad5" localSheetId="7">#REF!</definedName>
    <definedName name="Zaklad5">#REF!</definedName>
    <definedName name="ZakladDPHSni" localSheetId="2">#REF!</definedName>
    <definedName name="ZakladDPHSni" localSheetId="6">#REF!</definedName>
    <definedName name="ZakladDPHSni" localSheetId="8">#REF!</definedName>
    <definedName name="ZakladDPHSni" localSheetId="7">#REF!</definedName>
    <definedName name="ZakladDPHSni">#REF!</definedName>
    <definedName name="ZakladDPHZakl" localSheetId="2">#REF!</definedName>
    <definedName name="ZakladDPHZakl" localSheetId="6">#REF!</definedName>
    <definedName name="ZakladDPHZakl" localSheetId="8">#REF!</definedName>
    <definedName name="ZakladDPHZakl" localSheetId="7">#REF!</definedName>
    <definedName name="ZakladDPHZakl">#REF!</definedName>
    <definedName name="Zaokrouhleni" localSheetId="2">#REF!</definedName>
    <definedName name="Zaokrouhleni" localSheetId="6">#REF!</definedName>
    <definedName name="Zaokrouhleni" localSheetId="8">#REF!</definedName>
    <definedName name="Zaokrouhleni" localSheetId="7">#REF!</definedName>
    <definedName name="Zaokrouhleni">#REF!</definedName>
    <definedName name="Zhotovitel" localSheetId="2">#REF!</definedName>
    <definedName name="Zhotovitel" localSheetId="6">#REF!</definedName>
    <definedName name="Zhotovitel" localSheetId="8">#REF!</definedName>
    <definedName name="Zhotovitel" localSheetId="7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9" i="24" l="1"/>
  <c r="G147" i="25" l="1"/>
  <c r="G146" i="25"/>
  <c r="G145" i="25"/>
  <c r="G144" i="25"/>
  <c r="G143" i="25"/>
  <c r="G148" i="25" s="1"/>
  <c r="I18" i="20"/>
  <c r="B12" i="20"/>
  <c r="G98" i="21" l="1"/>
  <c r="G97" i="21"/>
  <c r="G139" i="25"/>
  <c r="G140" i="25"/>
  <c r="G138" i="25"/>
  <c r="G39" i="21"/>
  <c r="G8" i="25"/>
  <c r="G104" i="25" l="1"/>
  <c r="G35" i="25"/>
  <c r="G33" i="25"/>
  <c r="G26" i="25"/>
  <c r="G81" i="25" l="1"/>
  <c r="F33" i="27" l="1"/>
  <c r="F33" i="26"/>
  <c r="C148" i="25" l="1"/>
  <c r="C141" i="25"/>
  <c r="E136" i="25"/>
  <c r="G136" i="25" s="1"/>
  <c r="C115" i="25"/>
  <c r="G111" i="25"/>
  <c r="G110" i="25"/>
  <c r="C108" i="25"/>
  <c r="G103" i="25"/>
  <c r="G102" i="25"/>
  <c r="G101" i="25"/>
  <c r="G100" i="25"/>
  <c r="G99" i="25"/>
  <c r="C97" i="25"/>
  <c r="G93" i="25"/>
  <c r="G92" i="25"/>
  <c r="C90" i="25"/>
  <c r="G86" i="25"/>
  <c r="G85" i="25"/>
  <c r="G84" i="25"/>
  <c r="G83" i="25"/>
  <c r="G82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C44" i="25"/>
  <c r="G40" i="25"/>
  <c r="G39" i="25"/>
  <c r="G38" i="25"/>
  <c r="G37" i="25"/>
  <c r="G36" i="25"/>
  <c r="G34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F3" i="25"/>
  <c r="I14" i="24"/>
  <c r="H14" i="24"/>
  <c r="G14" i="24"/>
  <c r="E14" i="24"/>
  <c r="B13" i="24"/>
  <c r="B11" i="24"/>
  <c r="B10" i="24"/>
  <c r="B8" i="24"/>
  <c r="A8" i="24"/>
  <c r="B7" i="24"/>
  <c r="A7" i="24"/>
  <c r="G96" i="25" l="1"/>
  <c r="G107" i="25"/>
  <c r="G137" i="25"/>
  <c r="G43" i="25"/>
  <c r="G89" i="25"/>
  <c r="G114" i="25"/>
  <c r="F13" i="24"/>
  <c r="G41" i="25"/>
  <c r="G42" i="25"/>
  <c r="G105" i="25"/>
  <c r="G106" i="25"/>
  <c r="G87" i="25"/>
  <c r="G90" i="25" s="1"/>
  <c r="G88" i="25"/>
  <c r="G94" i="25"/>
  <c r="G95" i="25"/>
  <c r="G112" i="25"/>
  <c r="G113" i="25"/>
  <c r="G108" i="25" l="1"/>
  <c r="F10" i="24" s="1"/>
  <c r="G44" i="25"/>
  <c r="F7" i="24" s="1"/>
  <c r="G115" i="25"/>
  <c r="G97" i="25"/>
  <c r="G141" i="25"/>
  <c r="F12" i="24" s="1"/>
  <c r="F11" i="24"/>
  <c r="F9" i="24"/>
  <c r="F8" i="24"/>
  <c r="F14" i="24" l="1"/>
  <c r="C16" i="26" s="1"/>
  <c r="G96" i="21"/>
  <c r="G54" i="21" l="1"/>
  <c r="G23" i="26" l="1"/>
  <c r="H20" i="24"/>
  <c r="G40" i="21"/>
  <c r="G41" i="21"/>
  <c r="G42" i="21"/>
  <c r="G43" i="21"/>
  <c r="G44" i="21"/>
  <c r="G45" i="21"/>
  <c r="G46" i="21"/>
  <c r="G15" i="21" l="1"/>
  <c r="G16" i="21"/>
  <c r="G17" i="21"/>
  <c r="G18" i="21"/>
  <c r="G75" i="21" l="1"/>
  <c r="G82" i="21" l="1"/>
  <c r="G83" i="21"/>
  <c r="G84" i="21"/>
  <c r="G85" i="21"/>
  <c r="G86" i="21"/>
  <c r="G87" i="21"/>
  <c r="G88" i="21"/>
  <c r="G59" i="21" l="1"/>
  <c r="G58" i="21"/>
  <c r="G57" i="21"/>
  <c r="G56" i="21"/>
  <c r="G38" i="21" l="1"/>
  <c r="G37" i="21"/>
  <c r="C99" i="21" l="1"/>
  <c r="G95" i="21"/>
  <c r="G94" i="21"/>
  <c r="C92" i="21"/>
  <c r="G81" i="21"/>
  <c r="C79" i="21"/>
  <c r="G74" i="21"/>
  <c r="G73" i="21"/>
  <c r="G72" i="21"/>
  <c r="G71" i="21"/>
  <c r="G70" i="21"/>
  <c r="G69" i="21"/>
  <c r="G68" i="21"/>
  <c r="G67" i="21"/>
  <c r="G66" i="21"/>
  <c r="G65" i="21"/>
  <c r="C63" i="21"/>
  <c r="G55" i="21"/>
  <c r="G53" i="21"/>
  <c r="G52" i="21"/>
  <c r="C50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C22" i="21"/>
  <c r="G14" i="21"/>
  <c r="G13" i="21"/>
  <c r="G12" i="21"/>
  <c r="G11" i="21"/>
  <c r="G10" i="21"/>
  <c r="G9" i="21"/>
  <c r="G8" i="21"/>
  <c r="F3" i="21"/>
  <c r="I13" i="20"/>
  <c r="H13" i="20"/>
  <c r="G13" i="20"/>
  <c r="E13" i="20"/>
  <c r="B11" i="20"/>
  <c r="B10" i="20"/>
  <c r="B9" i="20"/>
  <c r="B8" i="20"/>
  <c r="A8" i="20"/>
  <c r="B7" i="20"/>
  <c r="A7" i="20"/>
  <c r="F33" i="19"/>
  <c r="G99" i="21" l="1"/>
  <c r="C18" i="19"/>
  <c r="C18" i="26"/>
  <c r="C18" i="27"/>
  <c r="C17" i="19"/>
  <c r="C17" i="26"/>
  <c r="C17" i="27"/>
  <c r="C15" i="19"/>
  <c r="C15" i="26"/>
  <c r="C15" i="27"/>
  <c r="C21" i="19"/>
  <c r="C21" i="27"/>
  <c r="C21" i="26"/>
  <c r="G19" i="21"/>
  <c r="G47" i="21"/>
  <c r="G61" i="21"/>
  <c r="G62" i="21"/>
  <c r="G60" i="21"/>
  <c r="G77" i="21"/>
  <c r="G78" i="21"/>
  <c r="G76" i="21"/>
  <c r="G91" i="21"/>
  <c r="G21" i="21"/>
  <c r="G49" i="21"/>
  <c r="G90" i="21"/>
  <c r="G20" i="21"/>
  <c r="G48" i="21"/>
  <c r="G89" i="21"/>
  <c r="G92" i="21" l="1"/>
  <c r="F11" i="20" s="1"/>
  <c r="C19" i="26"/>
  <c r="C22" i="26" s="1"/>
  <c r="C23" i="26" s="1"/>
  <c r="F30" i="26" s="1"/>
  <c r="F31" i="26" s="1"/>
  <c r="F34" i="26" s="1"/>
  <c r="F12" i="20"/>
  <c r="G22" i="21"/>
  <c r="G50" i="21"/>
  <c r="F8" i="20" s="1"/>
  <c r="G63" i="21"/>
  <c r="F9" i="20" s="1"/>
  <c r="G79" i="21"/>
  <c r="F10" i="20" s="1"/>
  <c r="I30" i="26" l="1"/>
  <c r="F7" i="20"/>
  <c r="F13" i="20" s="1"/>
  <c r="G23" i="27" l="1"/>
  <c r="C16" i="27"/>
  <c r="C19" i="27" s="1"/>
  <c r="C22" i="27" s="1"/>
  <c r="C16" i="19"/>
  <c r="C19" i="19" s="1"/>
  <c r="C22" i="19" s="1"/>
  <c r="G23" i="19" l="1"/>
  <c r="H19" i="20"/>
  <c r="C23" i="27"/>
  <c r="F30" i="27" s="1"/>
  <c r="C23" i="19" l="1"/>
  <c r="F30" i="19" s="1"/>
  <c r="I30" i="19" s="1"/>
  <c r="F31" i="27"/>
  <c r="F34" i="27" s="1"/>
  <c r="I30" i="27"/>
  <c r="F31" i="19" l="1"/>
  <c r="F34" i="19" s="1"/>
</calcChain>
</file>

<file path=xl/sharedStrings.xml><?xml version="1.0" encoding="utf-8"?>
<sst xmlns="http://schemas.openxmlformats.org/spreadsheetml/2006/main" count="1178" uniqueCount="450">
  <si>
    <t>Za zhotovitele</t>
  </si>
  <si>
    <t>Za objednatele</t>
  </si>
  <si>
    <t xml:space="preserve">Položkový rozpočet </t>
  </si>
  <si>
    <t>S:</t>
  </si>
  <si>
    <t>O:</t>
  </si>
  <si>
    <t>R:</t>
  </si>
  <si>
    <t>HSV</t>
  </si>
  <si>
    <t>PSV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</si>
  <si>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</si>
  <si>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</si>
  <si>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Stavba</t>
  </si>
  <si>
    <t>Univerzita Hradec Králové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</si>
  <si>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</si>
  <si>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</si>
  <si>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</si>
  <si>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</si>
  <si>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</si>
  <si>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</si>
  <si>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>01</t>
  </si>
  <si>
    <t>Měrná jednotka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</si>
  <si>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</si>
  <si>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</si>
  <si>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</si>
  <si>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</si>
  <si>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</si>
  <si>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</si>
  <si>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</si>
  <si>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</si>
  <si>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</si>
  <si>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</si>
  <si>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</si>
  <si>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</si>
  <si>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</si>
  <si>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</si>
  <si>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</si>
  <si>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</si>
  <si>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</si>
  <si>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</si>
  <si>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</si>
  <si>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</si>
  <si>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</si>
  <si>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</si>
  <si>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</si>
  <si>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ZRN+ost.náklady+HZS</t>
  </si>
  <si>
    <t>Ostatní náklady celkem</t>
  </si>
  <si>
    <t>Vypracoval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</si>
  <si>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</si>
  <si>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</si>
  <si>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</si>
  <si>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</si>
  <si>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</si>
  <si>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</si>
  <si>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</si>
  <si>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</si>
  <si>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</si>
  <si>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</si>
  <si>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</si>
  <si>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</si>
  <si>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</si>
  <si>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1</t>
  </si>
  <si>
    <t>Objekt :</t>
  </si>
  <si>
    <t>RTS</t>
  </si>
  <si>
    <t>Stavební díl</t>
  </si>
  <si>
    <t>Dodávka</t>
  </si>
  <si>
    <t>Montáž</t>
  </si>
  <si>
    <t>10</t>
  </si>
  <si>
    <t>CELKEM  OBJEKT</t>
  </si>
  <si>
    <t>Název VRN</t>
  </si>
  <si>
    <t>Kč</t>
  </si>
  <si>
    <t>CELKEM VRN</t>
  </si>
  <si>
    <t>Modernizace a rekonstrukce budov B a C Univerzity Hradec Králové</t>
  </si>
  <si>
    <t>Rozpočet:</t>
  </si>
  <si>
    <t>P.č.</t>
  </si>
  <si>
    <t>Označení</t>
  </si>
  <si>
    <t>Název položky</t>
  </si>
  <si>
    <t>MJ</t>
  </si>
  <si>
    <t>množství</t>
  </si>
  <si>
    <t>cena / MJ</t>
  </si>
  <si>
    <t>celkem (Kč)</t>
  </si>
  <si>
    <t>Cenová soustava</t>
  </si>
  <si>
    <t>Díl:</t>
  </si>
  <si>
    <t>Výrobky truhlářské typické</t>
  </si>
  <si>
    <t>TT11</t>
  </si>
  <si>
    <t>ks</t>
  </si>
  <si>
    <t>individuální</t>
  </si>
  <si>
    <t>M</t>
  </si>
  <si>
    <t>SM01</t>
  </si>
  <si>
    <t>Doprava pro Výrobky truhlářské typické</t>
  </si>
  <si>
    <t>SM02</t>
  </si>
  <si>
    <t>Přesun hmot pro Výrobky truhlářské typické</t>
  </si>
  <si>
    <t>Celkem za</t>
  </si>
  <si>
    <t>2</t>
  </si>
  <si>
    <t>Výrobky truhlářské atypické</t>
  </si>
  <si>
    <t>TA04</t>
  </si>
  <si>
    <t>TA05</t>
  </si>
  <si>
    <t>TA06</t>
  </si>
  <si>
    <t>TA07</t>
  </si>
  <si>
    <t>TA09</t>
  </si>
  <si>
    <t>TA18</t>
  </si>
  <si>
    <t>TA24</t>
  </si>
  <si>
    <t>TA30</t>
  </si>
  <si>
    <t>TA49</t>
  </si>
  <si>
    <t>VV</t>
  </si>
  <si>
    <t>ST01</t>
  </si>
  <si>
    <t>Přesun hmot pro Výrobky atypické</t>
  </si>
  <si>
    <t>ST02</t>
  </si>
  <si>
    <t>Doprava pro Výrobky atypické</t>
  </si>
  <si>
    <t>kpl</t>
  </si>
  <si>
    <t>4</t>
  </si>
  <si>
    <t>5</t>
  </si>
  <si>
    <t>6</t>
  </si>
  <si>
    <t>9</t>
  </si>
  <si>
    <t>TT01</t>
  </si>
  <si>
    <t>TT02</t>
  </si>
  <si>
    <t>TT03</t>
  </si>
  <si>
    <t>TT07</t>
  </si>
  <si>
    <t>TT08</t>
  </si>
  <si>
    <t>TT09</t>
  </si>
  <si>
    <t>TT10</t>
  </si>
  <si>
    <t>TT12</t>
  </si>
  <si>
    <t>Židle kancelářská - látka</t>
  </si>
  <si>
    <t>TT13</t>
  </si>
  <si>
    <t>TT15</t>
  </si>
  <si>
    <t>TT21</t>
  </si>
  <si>
    <t>TT23</t>
  </si>
  <si>
    <t>TT26</t>
  </si>
  <si>
    <t>TT30</t>
  </si>
  <si>
    <t>TT32</t>
  </si>
  <si>
    <t>TT34</t>
  </si>
  <si>
    <t>TT38</t>
  </si>
  <si>
    <t>TT41</t>
  </si>
  <si>
    <t>TT46</t>
  </si>
  <si>
    <t>TT47</t>
  </si>
  <si>
    <t>TT48</t>
  </si>
  <si>
    <t>TT51</t>
  </si>
  <si>
    <t>TT53</t>
  </si>
  <si>
    <t>TA02</t>
  </si>
  <si>
    <t>TA08</t>
  </si>
  <si>
    <t>TA10</t>
  </si>
  <si>
    <t>TA11</t>
  </si>
  <si>
    <t>TA13</t>
  </si>
  <si>
    <t>TA14</t>
  </si>
  <si>
    <t>TA15</t>
  </si>
  <si>
    <t>TA16</t>
  </si>
  <si>
    <t>TA17</t>
  </si>
  <si>
    <t>TA19</t>
  </si>
  <si>
    <t>TA20</t>
  </si>
  <si>
    <t>TA22</t>
  </si>
  <si>
    <t>TA23</t>
  </si>
  <si>
    <t>TA26</t>
  </si>
  <si>
    <t>TA27</t>
  </si>
  <si>
    <t>TA28</t>
  </si>
  <si>
    <t>TA29</t>
  </si>
  <si>
    <t>TA31</t>
  </si>
  <si>
    <t>TA32</t>
  </si>
  <si>
    <t>TA33</t>
  </si>
  <si>
    <t>TA34</t>
  </si>
  <si>
    <t>TA35</t>
  </si>
  <si>
    <t>TA36</t>
  </si>
  <si>
    <t>TA37</t>
  </si>
  <si>
    <t>TA38</t>
  </si>
  <si>
    <t>TA41</t>
  </si>
  <si>
    <t>TA42</t>
  </si>
  <si>
    <t>TA43</t>
  </si>
  <si>
    <t>TA45</t>
  </si>
  <si>
    <t>TA46</t>
  </si>
  <si>
    <t>TA47</t>
  </si>
  <si>
    <t>TA48</t>
  </si>
  <si>
    <t>TA50</t>
  </si>
  <si>
    <t>TA51</t>
  </si>
  <si>
    <t>TA52</t>
  </si>
  <si>
    <t>TA53</t>
  </si>
  <si>
    <t>TA54</t>
  </si>
  <si>
    <t>TA55</t>
  </si>
  <si>
    <t>TA56</t>
  </si>
  <si>
    <t>TA57</t>
  </si>
  <si>
    <t>TA58</t>
  </si>
  <si>
    <t>3</t>
  </si>
  <si>
    <t>Doplňkové typové</t>
  </si>
  <si>
    <t>Přesun hmot pro Doplňkové typové</t>
  </si>
  <si>
    <t>Doprava pro Doplňkové typové</t>
  </si>
  <si>
    <t>Ostatní mobiliář</t>
  </si>
  <si>
    <t>OVI01</t>
  </si>
  <si>
    <t>OVI02</t>
  </si>
  <si>
    <t>OVI03</t>
  </si>
  <si>
    <t>OVI04</t>
  </si>
  <si>
    <t>OVI05</t>
  </si>
  <si>
    <t>OVI06</t>
  </si>
  <si>
    <t>OVI14</t>
  </si>
  <si>
    <t>OM01</t>
  </si>
  <si>
    <t>Přesun hmot pro Ostatní mobiliář</t>
  </si>
  <si>
    <t>OM02</t>
  </si>
  <si>
    <t>Doprava pro Ostatní mobiliář</t>
  </si>
  <si>
    <t>Zařízení koupelen a WC</t>
  </si>
  <si>
    <t>SVDI01</t>
  </si>
  <si>
    <t>Věšák - háček na stěnu</t>
  </si>
  <si>
    <t>SVDI02</t>
  </si>
  <si>
    <t>Zásobník na hygienické sáčky</t>
  </si>
  <si>
    <t>SVDI03</t>
  </si>
  <si>
    <t>Dávkovač tekutého mýdla</t>
  </si>
  <si>
    <t>SVDI04</t>
  </si>
  <si>
    <t>Štětka na záchod</t>
  </si>
  <si>
    <t>SVDI05</t>
  </si>
  <si>
    <t>Zásobník na toaletní papír</t>
  </si>
  <si>
    <t>SVDI06</t>
  </si>
  <si>
    <t>Nástěnná police</t>
  </si>
  <si>
    <t>SVDI08</t>
  </si>
  <si>
    <t>Přebalovací regál na stěnu</t>
  </si>
  <si>
    <t>SVDI09</t>
  </si>
  <si>
    <t>Koš na toaletní potřeby</t>
  </si>
  <si>
    <t>SVDI10</t>
  </si>
  <si>
    <t>Zrcadlo pro WC, 900*600</t>
  </si>
  <si>
    <t>SVDI11</t>
  </si>
  <si>
    <t>Zdracadlo pro WC, 1500*900</t>
  </si>
  <si>
    <t>ZKWC01</t>
  </si>
  <si>
    <t>Přesun hmot pro Zařízení koupelen a wc</t>
  </si>
  <si>
    <t>ZKWC02</t>
  </si>
  <si>
    <t>Doprava pro Zařízení koupelen a wc</t>
  </si>
  <si>
    <t>Prvky informačního systému</t>
  </si>
  <si>
    <t>IS01</t>
  </si>
  <si>
    <t>Stojan na letáky</t>
  </si>
  <si>
    <t>IS02</t>
  </si>
  <si>
    <t>Vitrína uzamykatelná, 700*1250</t>
  </si>
  <si>
    <t>IS03</t>
  </si>
  <si>
    <t>IS04</t>
  </si>
  <si>
    <t>IS05</t>
  </si>
  <si>
    <t>Čísla o očíslování místností</t>
  </si>
  <si>
    <t>IS06</t>
  </si>
  <si>
    <t>IS07</t>
  </si>
  <si>
    <t>Informační tabulka A4, 220*309</t>
  </si>
  <si>
    <t>IS08</t>
  </si>
  <si>
    <t>IS09</t>
  </si>
  <si>
    <t>Směrová tabulka A4, 220*309</t>
  </si>
  <si>
    <t>IS10</t>
  </si>
  <si>
    <t>Výstavní plocha pro plakáty</t>
  </si>
  <si>
    <t>Přesun hmot pro Prvky informačního systému</t>
  </si>
  <si>
    <t>Doprava pro Prvky informačního systému</t>
  </si>
  <si>
    <t>Stávající mobiliář</t>
  </si>
  <si>
    <t>SM01.1</t>
  </si>
  <si>
    <t>Židle kancelářská - nejvyšší standard - látka</t>
  </si>
  <si>
    <t>Židle přísedící - černá</t>
  </si>
  <si>
    <t>Židle studenstská</t>
  </si>
  <si>
    <t>Křesílko - polstrované</t>
  </si>
  <si>
    <t>TT05</t>
  </si>
  <si>
    <t>TT06</t>
  </si>
  <si>
    <t>TT14</t>
  </si>
  <si>
    <t>TT28</t>
  </si>
  <si>
    <t>Sestava sedacího mobiliáře do posluchárny 222</t>
  </si>
  <si>
    <t>Sestava sedacího mobiliáře do posluchárny 317</t>
  </si>
  <si>
    <t>Taburet - židle</t>
  </si>
  <si>
    <t>Skříň laboratorní, dvířka</t>
  </si>
  <si>
    <t>Skříň laboratorní, prosklená</t>
  </si>
  <si>
    <t>Stůl kancelářský, dýha, 1500x750</t>
  </si>
  <si>
    <t>Stůl kancelářský, dýha, 1600*800</t>
  </si>
  <si>
    <t>Stůl konerenční kulatý</t>
  </si>
  <si>
    <t>Stolová clona</t>
  </si>
  <si>
    <t>TT44</t>
  </si>
  <si>
    <t>TT49</t>
  </si>
  <si>
    <t>Stůl kancelářský, dýha, 1600x800</t>
  </si>
  <si>
    <t>Stůl přísedící, dýha, 1500x700</t>
  </si>
  <si>
    <t>Stůl jídelní kulatý</t>
  </si>
  <si>
    <t>Stůl PC s nosičem</t>
  </si>
  <si>
    <t>TT71</t>
  </si>
  <si>
    <t>TT72</t>
  </si>
  <si>
    <t>TT73</t>
  </si>
  <si>
    <t>TT74</t>
  </si>
  <si>
    <t>TT75</t>
  </si>
  <si>
    <t>TT77</t>
  </si>
  <si>
    <t>TT78</t>
  </si>
  <si>
    <t>TT79</t>
  </si>
  <si>
    <t>TT80</t>
  </si>
  <si>
    <t>TT81</t>
  </si>
  <si>
    <t>Skříň střední, 800x422x1091</t>
  </si>
  <si>
    <t>Skříň vysoká, 800x422x2159</t>
  </si>
  <si>
    <t>Skříň vysoká, 800x422x2160</t>
  </si>
  <si>
    <t>Šatní skříň, 800x422x2159</t>
  </si>
  <si>
    <t>Skříň nízká, 800x422x735</t>
  </si>
  <si>
    <t>Stůl jednací kulatý</t>
  </si>
  <si>
    <t>TA12</t>
  </si>
  <si>
    <t>TA21</t>
  </si>
  <si>
    <t>Stůl kancelářský pomocný, dýha, 600x600</t>
  </si>
  <si>
    <t>Stůl jednací, dýha, 700x1400</t>
  </si>
  <si>
    <t>Stůl jednací, dýha, 800x1600</t>
  </si>
  <si>
    <t>Stůl jednací, dýha, 1000x2000</t>
  </si>
  <si>
    <t>Stůl kancelářský pomocný, dýha, 700x700</t>
  </si>
  <si>
    <t>Pult kancelářský, 1500x400</t>
  </si>
  <si>
    <t>Stůl jednací, dýha, 800x2500</t>
  </si>
  <si>
    <t>Pult s kancelářským stolem, dýha</t>
  </si>
  <si>
    <t>Katedra, 650x1300</t>
  </si>
  <si>
    <t>Katedra pro posluchárnu, 800x650</t>
  </si>
  <si>
    <t>Mobilní katedra pro posluchárnu, 1400x650</t>
  </si>
  <si>
    <t>Knihovní pult</t>
  </si>
  <si>
    <t>Stůl knihovny</t>
  </si>
  <si>
    <t>Pult pro pc</t>
  </si>
  <si>
    <t>Stůl jednací, dýha, 760x1760</t>
  </si>
  <si>
    <t>TA44</t>
  </si>
  <si>
    <t>Vestavná kuchyňka</t>
  </si>
  <si>
    <t>Desky stolu, dýha</t>
  </si>
  <si>
    <t>Sestava úložných prostor s lavicemi</t>
  </si>
  <si>
    <t>TA80</t>
  </si>
  <si>
    <t>TA81</t>
  </si>
  <si>
    <t>Věšák samostatně stojící, buk</t>
  </si>
  <si>
    <t>Věšák samostatně stojící, černá</t>
  </si>
  <si>
    <t>Lednice vysoká vestavná</t>
  </si>
  <si>
    <t>sestava košů na tříděný odpad, malý</t>
  </si>
  <si>
    <t>sestava košů na tříděný odpad, velký</t>
  </si>
  <si>
    <t>Odpadkový koš plechový</t>
  </si>
  <si>
    <t>OVI15</t>
  </si>
  <si>
    <t>OVI16</t>
  </si>
  <si>
    <t>Vestavná mikrovlnná trouba</t>
  </si>
  <si>
    <t>SVDI12</t>
  </si>
  <si>
    <t>Zdracadlo pro WC, 900x2200</t>
  </si>
  <si>
    <t>Informační tabulka 2xA4, 220*309</t>
  </si>
  <si>
    <t>Informační tabule ve vstupní hale</t>
  </si>
  <si>
    <t>Informační systém pro nevidomé a slabozraké</t>
  </si>
  <si>
    <t>"S 9-C"</t>
  </si>
  <si>
    <t>"K7"</t>
  </si>
  <si>
    <t>"K9"</t>
  </si>
  <si>
    <t>"U2"</t>
  </si>
  <si>
    <t>"U 3-d"</t>
  </si>
  <si>
    <t>"U4"</t>
  </si>
  <si>
    <t>"U 5-b"</t>
  </si>
  <si>
    <t>"U 11-d"</t>
  </si>
  <si>
    <t>"U 11-b"</t>
  </si>
  <si>
    <t>"U 9-d"</t>
  </si>
  <si>
    <t>"U 11b-b"</t>
  </si>
  <si>
    <t>"U 23-b"</t>
  </si>
  <si>
    <t>"U 24-t"</t>
  </si>
  <si>
    <t>"U 24b-t"</t>
  </si>
  <si>
    <t>UHK - BUDOVA B</t>
  </si>
  <si>
    <t>Kontejner pod stůl, 397x585x550</t>
  </si>
  <si>
    <t>Kontejner pod stůl, 397x585x550, dýha</t>
  </si>
  <si>
    <t>Stůl kancelářský, 1500x750</t>
  </si>
  <si>
    <t>Stůl pomocný kancelářský, dýha, 850x850</t>
  </si>
  <si>
    <t>Stůl kancelářský, dýha, 700x1400</t>
  </si>
  <si>
    <t>Šatní skříň, 600x600x2159</t>
  </si>
  <si>
    <t>Stůl malý čtvercový, dýha, 600x600</t>
  </si>
  <si>
    <t>Školní lavice, dýha, 1200x550</t>
  </si>
  <si>
    <t>Školní lavice, dýha, 750x550</t>
  </si>
  <si>
    <t>Stůl jednací, dýha, 1400x700</t>
  </si>
  <si>
    <t>Vestavná skříň</t>
  </si>
  <si>
    <t>Lavice, dl. 1,2 m</t>
  </si>
  <si>
    <t>Lavice, dl. 1,8 m</t>
  </si>
  <si>
    <t>TA83</t>
  </si>
  <si>
    <t>TA84</t>
  </si>
  <si>
    <t>Smart TV na zeď</t>
  </si>
  <si>
    <t>Policový regál - mělký</t>
  </si>
  <si>
    <t>Policový regál úzký hluboký, 600x600x2000</t>
  </si>
  <si>
    <t>Policový regál široký hluboký, 800x600x2000</t>
  </si>
  <si>
    <t>OVI17</t>
  </si>
  <si>
    <t>OVI18</t>
  </si>
  <si>
    <t>OVI19</t>
  </si>
  <si>
    <t>OVI20</t>
  </si>
  <si>
    <t>Kuchyňský dřez</t>
  </si>
  <si>
    <t>Baterie dřezová páková</t>
  </si>
  <si>
    <t>Dávkovač mycího prostředku do desky</t>
  </si>
  <si>
    <t>Umyvadlový/dřezový sifon</t>
  </si>
  <si>
    <t>Stůl konferenční kulatý</t>
  </si>
  <si>
    <t>DT01</t>
  </si>
  <si>
    <t>DT02</t>
  </si>
  <si>
    <t>Informační nástěnka, 1150x1250</t>
  </si>
  <si>
    <t>Stůl  PC s nosičem - široký</t>
  </si>
  <si>
    <t>Sestava laboratorních stolů - část 1</t>
  </si>
  <si>
    <t>Skříň vysoká dělená, 800x422x2159</t>
  </si>
  <si>
    <t>Dvojstůl PC s nosičem</t>
  </si>
  <si>
    <t>Stůl kancelářský, dýha, 600x1400</t>
  </si>
  <si>
    <t>Stůl přísedící, dýha, 600x1400</t>
  </si>
  <si>
    <t>Stůl přísedící, dýha, 1500x600</t>
  </si>
  <si>
    <t>Katedra pro vizualizér, 1600x650</t>
  </si>
  <si>
    <t>Vestavná skříň s pracovní deskou a vestavnou lednicí</t>
  </si>
  <si>
    <t>Stůl jednací, dýha, 800x2400</t>
  </si>
  <si>
    <t>Skříň nízká široká, 1400x400x735</t>
  </si>
  <si>
    <t>Vestavná skříň policová pro vrátného</t>
  </si>
  <si>
    <t>Vestavná skříň policová a šatní</t>
  </si>
  <si>
    <t>Stůl jídelní, dýha, 900x900</t>
  </si>
  <si>
    <t>Modernizace a rekonstrukce budov B a C Univerzity Hradec Králové - Interiér budovy B</t>
  </si>
  <si>
    <t>PDP Interiér UHK B</t>
  </si>
  <si>
    <t>ROZPOČTOVÉ NÁKLADY</t>
  </si>
  <si>
    <t>Šatní skříň na taláry, 1000x600x2159</t>
  </si>
  <si>
    <t>Sestava laboratorních stolů - část 2</t>
  </si>
  <si>
    <t>Ostatní náklady</t>
  </si>
  <si>
    <t>ON01</t>
  </si>
  <si>
    <t>ON02</t>
  </si>
  <si>
    <t>ON03</t>
  </si>
  <si>
    <t>Stolová clona, dl. 1,5 m</t>
  </si>
  <si>
    <t>"U 10"</t>
  </si>
  <si>
    <t>Skříň vysoká - na poštu, 800x422x2159</t>
  </si>
  <si>
    <t xml:space="preserve">Pult bufetu </t>
  </si>
  <si>
    <t>Stolek v knihovně</t>
  </si>
  <si>
    <t>Architekti Hrůša a spol., Ateliér Brno, s.r.o.; Archateliéry Hrůša, s.r.o.</t>
  </si>
  <si>
    <t>Stůl banketní</t>
  </si>
  <si>
    <t>SM01.2</t>
  </si>
  <si>
    <t>"U 6_b"</t>
  </si>
  <si>
    <t>"U 19 b_b"</t>
  </si>
  <si>
    <t>"U 20 b"</t>
  </si>
  <si>
    <t>TT04</t>
  </si>
  <si>
    <t>Židle přísedící - černá, čalouněná</t>
  </si>
  <si>
    <t>TA01</t>
  </si>
  <si>
    <t>Skříňka odkládací</t>
  </si>
  <si>
    <t>TA03</t>
  </si>
  <si>
    <t>Polička</t>
  </si>
  <si>
    <t>TA82</t>
  </si>
  <si>
    <t>Stůl pracovní L děkan</t>
  </si>
  <si>
    <t>TA25</t>
  </si>
  <si>
    <t>Skříň vysoká s částečným prosklením</t>
  </si>
  <si>
    <t>TA39</t>
  </si>
  <si>
    <t>Věšáková stěna</t>
  </si>
  <si>
    <t>"U 12"</t>
  </si>
  <si>
    <t>TA59</t>
  </si>
  <si>
    <t>Skříň regálová poloviční</t>
  </si>
  <si>
    <t>PDP Interiér UHK B - NEINVESTIČNÍ NÁKLADY</t>
  </si>
  <si>
    <t>Architekti Hrůša a spol., Ateliér Brno, s.r.o.; Archateliéry Hrůša a spol., s.r.o.</t>
  </si>
  <si>
    <t>TA60</t>
  </si>
  <si>
    <t>Mobilní stojan pro přenosný hasící přístroj</t>
  </si>
  <si>
    <t>Úprava mobiliáře dle PD</t>
  </si>
  <si>
    <t>SM01.3</t>
  </si>
  <si>
    <t>SM01.4</t>
  </si>
  <si>
    <t>Přesun hmot pro stávající mobiliář - vystěhování z původního objektu (549 KS)</t>
  </si>
  <si>
    <t>Přesun hmot pro stávající mobiliář - nastěhování do objektu "budova B" (549 KS)</t>
  </si>
  <si>
    <t>ON04</t>
  </si>
  <si>
    <t>ON05</t>
  </si>
  <si>
    <t>Náklady spojené s koordinašní činností vůči zhotoviteli stavební části akce, např.: časová koordinace, věcná kontrola PD pro provádění stavby ve vztahu prvkům "s funkčním propojením", případná úprava vývodových plánů profesí TZB stavby, splnění podmínek ze stavebního povolení a souvis. dokladů (např. stanovisko KHP), součinnost při funkčním vyzkoušení stavby a součinnost při kolaudačním řízení stavby, vše poměrná část k Investičním pracem</t>
  </si>
  <si>
    <t>Náklady spojené se zajištěním dokladů k pováděným pracem, např.: soupis prvků skutečného provedení dodávky, protokoly o předepsaných měřeních, zápisy o funkčních zkouškách a o provedených revizích, doklady o prokázání splnění technických a kvalitativních podmínek, návody k obsluze, zaškolení obsluhy a podmínky pro údržbu dodaného zboží, vše poměrná část k Investičním pracem</t>
  </si>
  <si>
    <t>Náklady spojené s koordinašní činností vůči zhotoviteli stavební části akce, např.: časová koordinace, věcná kontrola PD pro provádění stavby ve vztahu prvkům "s funkčním propojením", případná úprava vývodových plánů profesí TZB stavby, splnění podmínek ze stavebního povolení a souvis. dokladů (např. stanovisko KHP), součinnost při funkčním vyzkoušení stavby a součinnost při kolaudačním řízení stavby, vše poměrná část k Neinvestičním pracem</t>
  </si>
  <si>
    <t>Náklady spojené se zajištěním dokladů k pováděným pracem, např.: soupis prvků skutečného provedení dodávky, protokoly o předepsaných měřeních, zápisy o funkčních zkouškách a o provedených revizích, doklady o prokázání splnění technických a kvalitativních podmínek, návody k obsluze, zaškolení obsluhy a podmínky pro údržbu dodaného zboží, vše poměrná část k Neinvestičním pracem</t>
  </si>
  <si>
    <t>cena položky</t>
  </si>
  <si>
    <t>náklady neuvedené v dílu "10" rozpočtu, např.: náklady spojené se zřízení a udržováním pojistné smlouvy dle požadavků  čl. XV, odst. 3/ a náklady spojené s poskytnutím bankovní záruky dle požadavků  čl. XIII, odst. 10/, obchodních podmínek, vše poměrná část k Investičním pracem</t>
  </si>
  <si>
    <t>náklady neuvedené v dílu "10" rozpočtu, např.: náklady spojené se zřízení a udržováním pojistné smlouvy dle požadavků  čl. XV, odst. 3/ a náklady spojené s poskytnutím bankovní záruky dle požadavků  čl. XIII, odst. 10/, obchodních podmínek, vše poměrná část k Neinvestičním pracem</t>
  </si>
  <si>
    <t>ROZPOČTOVÉ NÁKLADY, Investice</t>
  </si>
  <si>
    <t>REKAPITULACE  STAVEBNÍCH  DÍLŮ, Investice</t>
  </si>
  <si>
    <t>VEDLEJŠÍ ROZPOČTOVÉ  NÁKLADY, Investice</t>
  </si>
  <si>
    <t>Položkový rozpočet, Investice</t>
  </si>
  <si>
    <t>ROZPOČTOVÉ NÁKLADY, Neinvestice</t>
  </si>
  <si>
    <t>REKAPITULACE  STAVEBNÍCH  DÍLŮ, Neinvestice</t>
  </si>
  <si>
    <t>VEDLEJŠÍ ROZPOČTOVÉ  NÁKLADY, Neinvestice</t>
  </si>
  <si>
    <t>Položkový rozpočet, Neinvestice</t>
  </si>
  <si>
    <t>Montáž pro Výrobky truhlářské typické</t>
  </si>
  <si>
    <t>Montáž pro Výrobky atypické</t>
  </si>
  <si>
    <t>Montáž pro Doplňkové typové</t>
  </si>
  <si>
    <t>Montáž pro Ostatní mobiliář</t>
  </si>
  <si>
    <t>Montáž pro Prvky informačního systému</t>
  </si>
  <si>
    <t>Montáž pro stávající mobiliář - osazení na předpsanou pozici (549 KS)</t>
  </si>
  <si>
    <t>Doprava pro stávající mobiliář - mezi objekty UHK, do 0,5 km (549 KS)</t>
  </si>
  <si>
    <t>Náklady spojené  k provedením organizačních a technologických opatření k provádění díla, vč. úklidu během prací a likvidace odpadů, vše poměrná část k Neinvestičním pracem</t>
  </si>
  <si>
    <t>Dílenská dokumentace, kladečské plány, postupy prací, odsouhlasení - dodávka GDS, na všechny části dodávky, které tuto dokumentaci vyžadují, poměrná část k Neinvestičním pracem</t>
  </si>
  <si>
    <t>Náklady spojené se vzorkováním, materiálů a výrobků dle požadavků PD, poměrná část k Investičním pracem</t>
  </si>
  <si>
    <t>Židle - barva tmavě šedá</t>
  </si>
  <si>
    <t>Montáž pro Zařízení koupelen a wc</t>
  </si>
  <si>
    <t>Náklady spojené  k provedením organizačních a technologických opatření k provádění díla, vč. úklidu během prací a likvidace odpadů, vše poměrná část k Investičním pracem</t>
  </si>
  <si>
    <t>Dílenská dokumentace, kladečské plány, postupy prací, odsouhlasení - dodávka GDS, na všechny části dodávky, které tuto dokumentaci vyžadují, poměrná část k Investičním pracem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</si>
</sst>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Kč&quot;"/>
    <numFmt numFmtId="165" formatCode="dd/mm/yy"/>
    <numFmt numFmtId="166" formatCode="0.0"/>
    <numFmt numFmtId="167" formatCode="#,##0\ &quot;Kč&quot;"/>
    <numFmt numFmtId="168" formatCode="#,##0.0"/>
  </numFmts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Times New Roman"/>
      <family val="1"/>
      <charset val="238"/>
    </font>
    <font>
      <b/>
      <sz val="13"/>
      <color indexed="18"/>
      <name val="Times New Roman"/>
      <family val="1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sz val="8"/>
      <name val="Arial CE"/>
    </font>
    <font>
      <i/>
      <sz val="7.5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4" fontId="8" fillId="0" borderId="0"/>
    <xf numFmtId="164" fontId="9" fillId="3" borderId="27"/>
    <xf numFmtId="0" fontId="18" fillId="0" borderId="0"/>
  </cellStyleXfs>
  <cellXfs count="308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7" fillId="0" borderId="0" xfId="0" applyFont="1"/>
    <xf numFmtId="49" fontId="0" fillId="0" borderId="10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Continuous" vertical="top"/>
    </xf>
    <xf numFmtId="0" fontId="12" fillId="0" borderId="3" xfId="0" applyFont="1" applyBorder="1" applyAlignment="1">
      <alignment horizontal="centerContinuous"/>
    </xf>
    <xf numFmtId="0" fontId="13" fillId="3" borderId="19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centerContinuous"/>
    </xf>
    <xf numFmtId="49" fontId="15" fillId="3" borderId="20" xfId="0" applyNumberFormat="1" applyFont="1" applyFill="1" applyBorder="1" applyAlignment="1">
      <alignment horizontal="left"/>
    </xf>
    <xf numFmtId="49" fontId="14" fillId="3" borderId="28" xfId="0" applyNumberFormat="1" applyFont="1" applyFill="1" applyBorder="1" applyAlignment="1">
      <alignment horizontal="centerContinuous"/>
    </xf>
    <xf numFmtId="0" fontId="14" fillId="0" borderId="25" xfId="0" applyFont="1" applyBorder="1"/>
    <xf numFmtId="49" fontId="14" fillId="0" borderId="29" xfId="0" applyNumberFormat="1" applyFont="1" applyBorder="1" applyAlignment="1">
      <alignment horizontal="left"/>
    </xf>
    <xf numFmtId="0" fontId="12" fillId="0" borderId="12" xfId="0" applyFont="1" applyBorder="1"/>
    <xf numFmtId="0" fontId="14" fillId="0" borderId="18" xfId="0" applyFont="1" applyBorder="1"/>
    <xf numFmtId="49" fontId="14" fillId="0" borderId="10" xfId="0" applyNumberFormat="1" applyFont="1" applyBorder="1"/>
    <xf numFmtId="49" fontId="14" fillId="0" borderId="18" xfId="0" applyNumberFormat="1" applyFont="1" applyBorder="1"/>
    <xf numFmtId="0" fontId="14" fillId="0" borderId="17" xfId="0" applyFont="1" applyBorder="1"/>
    <xf numFmtId="0" fontId="14" fillId="0" borderId="30" xfId="0" applyFont="1" applyBorder="1" applyAlignment="1">
      <alignment horizontal="left"/>
    </xf>
    <xf numFmtId="0" fontId="13" fillId="0" borderId="12" xfId="0" applyFont="1" applyBorder="1"/>
    <xf numFmtId="49" fontId="14" fillId="0" borderId="30" xfId="0" applyNumberFormat="1" applyFont="1" applyBorder="1" applyAlignment="1">
      <alignment horizontal="left"/>
    </xf>
    <xf numFmtId="49" fontId="13" fillId="3" borderId="12" xfId="0" applyNumberFormat="1" applyFont="1" applyFill="1" applyBorder="1"/>
    <xf numFmtId="49" fontId="12" fillId="3" borderId="18" xfId="0" applyNumberFormat="1" applyFont="1" applyFill="1" applyBorder="1"/>
    <xf numFmtId="49" fontId="13" fillId="3" borderId="10" xfId="0" applyNumberFormat="1" applyFont="1" applyFill="1" applyBorder="1"/>
    <xf numFmtId="49" fontId="12" fillId="3" borderId="10" xfId="0" applyNumberFormat="1" applyFont="1" applyFill="1" applyBorder="1"/>
    <xf numFmtId="0" fontId="14" fillId="0" borderId="17" xfId="0" applyFont="1" applyFill="1" applyBorder="1"/>
    <xf numFmtId="3" fontId="14" fillId="0" borderId="30" xfId="0" applyNumberFormat="1" applyFont="1" applyBorder="1" applyAlignment="1">
      <alignment horizontal="left"/>
    </xf>
    <xf numFmtId="0" fontId="0" fillId="0" borderId="0" xfId="0" applyFill="1"/>
    <xf numFmtId="49" fontId="13" fillId="3" borderId="1" xfId="0" applyNumberFormat="1" applyFont="1" applyFill="1" applyBorder="1"/>
    <xf numFmtId="49" fontId="12" fillId="3" borderId="31" xfId="0" applyNumberFormat="1" applyFont="1" applyFill="1" applyBorder="1"/>
    <xf numFmtId="49" fontId="14" fillId="0" borderId="17" xfId="0" applyNumberFormat="1" applyFont="1" applyBorder="1" applyAlignment="1">
      <alignment horizontal="left"/>
    </xf>
    <xf numFmtId="0" fontId="14" fillId="0" borderId="32" xfId="0" applyFont="1" applyBorder="1"/>
    <xf numFmtId="0" fontId="14" fillId="0" borderId="17" xfId="0" applyNumberFormat="1" applyFont="1" applyBorder="1"/>
    <xf numFmtId="0" fontId="14" fillId="0" borderId="14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14" fillId="0" borderId="14" xfId="0" applyFont="1" applyBorder="1" applyAlignment="1">
      <alignment horizontal="left"/>
    </xf>
    <xf numFmtId="0" fontId="14" fillId="0" borderId="17" xfId="0" applyFont="1" applyFill="1" applyBorder="1" applyAlignment="1"/>
    <xf numFmtId="0" fontId="14" fillId="0" borderId="14" xfId="0" applyFont="1" applyFill="1" applyBorder="1" applyAlignment="1"/>
    <xf numFmtId="0" fontId="10" fillId="0" borderId="0" xfId="0" applyFont="1" applyFill="1" applyBorder="1" applyAlignment="1"/>
    <xf numFmtId="0" fontId="14" fillId="0" borderId="17" xfId="0" applyFont="1" applyBorder="1" applyAlignment="1"/>
    <xf numFmtId="0" fontId="14" fillId="4" borderId="14" xfId="0" applyFont="1" applyFill="1" applyBorder="1" applyAlignment="1"/>
    <xf numFmtId="3" fontId="0" fillId="0" borderId="0" xfId="0" applyNumberFormat="1"/>
    <xf numFmtId="0" fontId="14" fillId="0" borderId="12" xfId="0" applyFont="1" applyBorder="1"/>
    <xf numFmtId="0" fontId="14" fillId="0" borderId="2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1" fillId="0" borderId="33" xfId="0" applyFont="1" applyBorder="1" applyAlignment="1">
      <alignment horizontal="centerContinuous" vertical="center"/>
    </xf>
    <xf numFmtId="0" fontId="16" fillId="0" borderId="34" xfId="0" applyFont="1" applyBorder="1" applyAlignment="1">
      <alignment horizontal="centerContinuous" vertical="center"/>
    </xf>
    <xf numFmtId="0" fontId="12" fillId="0" borderId="34" xfId="0" applyFont="1" applyBorder="1" applyAlignment="1">
      <alignment horizontal="centerContinuous" vertical="center"/>
    </xf>
    <xf numFmtId="0" fontId="12" fillId="0" borderId="35" xfId="0" applyFont="1" applyBorder="1" applyAlignment="1">
      <alignment horizontal="centerContinuous" vertical="center"/>
    </xf>
    <xf numFmtId="0" fontId="13" fillId="3" borderId="9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centerContinuous"/>
    </xf>
    <xf numFmtId="0" fontId="13" fillId="3" borderId="5" xfId="0" applyFont="1" applyFill="1" applyBorder="1" applyAlignment="1">
      <alignment horizontal="centerContinuous"/>
    </xf>
    <xf numFmtId="0" fontId="12" fillId="3" borderId="5" xfId="0" applyFont="1" applyFill="1" applyBorder="1" applyAlignment="1">
      <alignment horizontal="centerContinuous"/>
    </xf>
    <xf numFmtId="0" fontId="12" fillId="0" borderId="36" xfId="0" applyFont="1" applyBorder="1"/>
    <xf numFmtId="0" fontId="12" fillId="0" borderId="4" xfId="0" applyFont="1" applyBorder="1"/>
    <xf numFmtId="0" fontId="12" fillId="0" borderId="18" xfId="0" applyFont="1" applyBorder="1"/>
    <xf numFmtId="0" fontId="12" fillId="0" borderId="37" xfId="0" applyFont="1" applyBorder="1"/>
    <xf numFmtId="0" fontId="12" fillId="0" borderId="4" xfId="0" applyFont="1" applyBorder="1" applyAlignment="1">
      <alignment shrinkToFit="1"/>
    </xf>
    <xf numFmtId="0" fontId="12" fillId="0" borderId="7" xfId="0" applyFont="1" applyBorder="1"/>
    <xf numFmtId="0" fontId="12" fillId="0" borderId="1" xfId="0" applyFont="1" applyBorder="1"/>
    <xf numFmtId="0" fontId="12" fillId="0" borderId="0" xfId="0" applyFont="1" applyBorder="1"/>
    <xf numFmtId="0" fontId="12" fillId="0" borderId="38" xfId="0" applyFont="1" applyBorder="1"/>
    <xf numFmtId="3" fontId="12" fillId="0" borderId="41" xfId="0" applyNumberFormat="1" applyFont="1" applyBorder="1"/>
    <xf numFmtId="0" fontId="12" fillId="0" borderId="39" xfId="0" applyFont="1" applyBorder="1"/>
    <xf numFmtId="0" fontId="13" fillId="3" borderId="19" xfId="0" applyFont="1" applyFill="1" applyBorder="1"/>
    <xf numFmtId="0" fontId="13" fillId="3" borderId="20" xfId="0" applyFont="1" applyFill="1" applyBorder="1"/>
    <xf numFmtId="0" fontId="13" fillId="3" borderId="28" xfId="0" applyFont="1" applyFill="1" applyBorder="1"/>
    <xf numFmtId="0" fontId="13" fillId="3" borderId="42" xfId="0" applyFont="1" applyFill="1" applyBorder="1"/>
    <xf numFmtId="0" fontId="13" fillId="3" borderId="21" xfId="0" applyFont="1" applyFill="1" applyBorder="1"/>
    <xf numFmtId="0" fontId="12" fillId="0" borderId="31" xfId="0" applyFont="1" applyBorder="1"/>
    <xf numFmtId="0" fontId="12" fillId="0" borderId="0" xfId="0" applyFont="1"/>
    <xf numFmtId="0" fontId="12" fillId="0" borderId="22" xfId="0" applyFont="1" applyBorder="1"/>
    <xf numFmtId="0" fontId="12" fillId="0" borderId="2" xfId="0" applyFont="1" applyBorder="1"/>
    <xf numFmtId="0" fontId="12" fillId="0" borderId="0" xfId="0" applyFont="1" applyBorder="1" applyAlignment="1">
      <alignment horizontal="right"/>
    </xf>
    <xf numFmtId="165" fontId="12" fillId="0" borderId="0" xfId="0" applyNumberFormat="1" applyFont="1" applyBorder="1"/>
    <xf numFmtId="0" fontId="12" fillId="0" borderId="0" xfId="0" applyFont="1" applyFill="1" applyBorder="1"/>
    <xf numFmtId="0" fontId="12" fillId="0" borderId="43" xfId="0" applyFont="1" applyBorder="1"/>
    <xf numFmtId="0" fontId="12" fillId="0" borderId="8" xfId="0" applyFont="1" applyBorder="1"/>
    <xf numFmtId="0" fontId="12" fillId="0" borderId="15" xfId="0" applyFont="1" applyBorder="1"/>
    <xf numFmtId="0" fontId="12" fillId="0" borderId="16" xfId="0" applyFont="1" applyBorder="1"/>
    <xf numFmtId="166" fontId="12" fillId="0" borderId="44" xfId="0" applyNumberFormat="1" applyFont="1" applyBorder="1" applyAlignment="1">
      <alignment horizontal="right"/>
    </xf>
    <xf numFmtId="0" fontId="12" fillId="0" borderId="44" xfId="0" applyFont="1" applyBorder="1"/>
    <xf numFmtId="0" fontId="12" fillId="0" borderId="10" xfId="0" applyFont="1" applyBorder="1"/>
    <xf numFmtId="166" fontId="12" fillId="0" borderId="18" xfId="0" applyNumberFormat="1" applyFont="1" applyBorder="1" applyAlignment="1">
      <alignment horizontal="right"/>
    </xf>
    <xf numFmtId="0" fontId="16" fillId="3" borderId="38" xfId="0" applyFont="1" applyFill="1" applyBorder="1"/>
    <xf numFmtId="0" fontId="16" fillId="3" borderId="41" xfId="0" applyFont="1" applyFill="1" applyBorder="1"/>
    <xf numFmtId="0" fontId="16" fillId="3" borderId="39" xfId="0" applyFont="1" applyFill="1" applyBorder="1"/>
    <xf numFmtId="0" fontId="4" fillId="0" borderId="0" xfId="0" applyFont="1"/>
    <xf numFmtId="0" fontId="0" fillId="0" borderId="0" xfId="0" applyAlignment="1">
      <alignment vertical="justify"/>
    </xf>
    <xf numFmtId="0" fontId="12" fillId="0" borderId="49" xfId="5" applyFont="1" applyBorder="1"/>
    <xf numFmtId="49" fontId="12" fillId="0" borderId="50" xfId="0" applyNumberFormat="1" applyFont="1" applyBorder="1" applyAlignment="1">
      <alignment horizontal="left"/>
    </xf>
    <xf numFmtId="0" fontId="12" fillId="0" borderId="51" xfId="0" applyNumberFormat="1" applyFont="1" applyBorder="1"/>
    <xf numFmtId="49" fontId="13" fillId="0" borderId="54" xfId="5" applyNumberFormat="1" applyFont="1" applyBorder="1"/>
    <xf numFmtId="49" fontId="12" fillId="0" borderId="54" xfId="5" applyNumberFormat="1" applyFont="1" applyBorder="1"/>
    <xf numFmtId="49" fontId="12" fillId="0" borderId="54" xfId="5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0" xfId="0" applyFont="1" applyBorder="1" applyAlignment="1">
      <alignment horizontal="centerContinuous"/>
    </xf>
    <xf numFmtId="49" fontId="13" fillId="3" borderId="9" xfId="0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57" xfId="0" applyFont="1" applyFill="1" applyBorder="1" applyAlignment="1">
      <alignment horizontal="center"/>
    </xf>
    <xf numFmtId="0" fontId="13" fillId="3" borderId="58" xfId="0" applyFont="1" applyFill="1" applyBorder="1" applyAlignment="1">
      <alignment horizontal="center"/>
    </xf>
    <xf numFmtId="0" fontId="13" fillId="3" borderId="59" xfId="0" applyFont="1" applyFill="1" applyBorder="1" applyAlignment="1">
      <alignment horizontal="center"/>
    </xf>
    <xf numFmtId="49" fontId="14" fillId="0" borderId="1" xfId="0" applyNumberFormat="1" applyFont="1" applyBorder="1"/>
    <xf numFmtId="0" fontId="14" fillId="0" borderId="0" xfId="0" applyFont="1" applyBorder="1"/>
    <xf numFmtId="3" fontId="12" fillId="0" borderId="2" xfId="0" applyNumberFormat="1" applyFont="1" applyBorder="1"/>
    <xf numFmtId="0" fontId="13" fillId="3" borderId="9" xfId="0" applyFont="1" applyFill="1" applyBorder="1"/>
    <xf numFmtId="0" fontId="13" fillId="3" borderId="5" xfId="0" applyFont="1" applyFill="1" applyBorder="1"/>
    <xf numFmtId="3" fontId="13" fillId="3" borderId="11" xfId="0" applyNumberFormat="1" applyFont="1" applyFill="1" applyBorder="1"/>
    <xf numFmtId="0" fontId="5" fillId="0" borderId="0" xfId="0" applyFont="1"/>
    <xf numFmtId="3" fontId="11" fillId="0" borderId="0" xfId="0" applyNumberFormat="1" applyFont="1" applyAlignment="1">
      <alignment horizontal="centerContinuous"/>
    </xf>
    <xf numFmtId="0" fontId="12" fillId="3" borderId="21" xfId="0" applyFont="1" applyFill="1" applyBorder="1"/>
    <xf numFmtId="0" fontId="13" fillId="3" borderId="61" xfId="0" applyFont="1" applyFill="1" applyBorder="1" applyAlignment="1">
      <alignment horizontal="right"/>
    </xf>
    <xf numFmtId="4" fontId="15" fillId="3" borderId="20" xfId="0" applyNumberFormat="1" applyFont="1" applyFill="1" applyBorder="1" applyAlignment="1">
      <alignment horizontal="right"/>
    </xf>
    <xf numFmtId="4" fontId="15" fillId="3" borderId="21" xfId="0" applyNumberFormat="1" applyFont="1" applyFill="1" applyBorder="1" applyAlignment="1">
      <alignment horizontal="right"/>
    </xf>
    <xf numFmtId="4" fontId="12" fillId="0" borderId="4" xfId="0" applyNumberFormat="1" applyFont="1" applyBorder="1" applyAlignment="1">
      <alignment horizontal="right"/>
    </xf>
    <xf numFmtId="0" fontId="12" fillId="3" borderId="38" xfId="0" applyFont="1" applyFill="1" applyBorder="1"/>
    <xf numFmtId="0" fontId="13" fillId="3" borderId="41" xfId="0" applyFont="1" applyFill="1" applyBorder="1"/>
    <xf numFmtId="0" fontId="12" fillId="3" borderId="41" xfId="0" applyFont="1" applyFill="1" applyBorder="1"/>
    <xf numFmtId="4" fontId="12" fillId="3" borderId="46" xfId="0" applyNumberFormat="1" applyFont="1" applyFill="1" applyBorder="1"/>
    <xf numFmtId="4" fontId="12" fillId="3" borderId="38" xfId="0" applyNumberFormat="1" applyFont="1" applyFill="1" applyBorder="1"/>
    <xf numFmtId="4" fontId="12" fillId="3" borderId="41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0" fontId="18" fillId="0" borderId="0" xfId="5"/>
    <xf numFmtId="0" fontId="12" fillId="0" borderId="0" xfId="5" applyFont="1"/>
    <xf numFmtId="0" fontId="20" fillId="0" borderId="0" xfId="5" applyFont="1" applyAlignment="1">
      <alignment horizontal="centerContinuous"/>
    </xf>
    <xf numFmtId="0" fontId="21" fillId="0" borderId="0" xfId="5" applyFont="1" applyAlignment="1">
      <alignment horizontal="centerContinuous"/>
    </xf>
    <xf numFmtId="0" fontId="21" fillId="0" borderId="0" xfId="5" applyFont="1" applyAlignment="1">
      <alignment horizontal="right"/>
    </xf>
    <xf numFmtId="0" fontId="12" fillId="0" borderId="0" xfId="5" applyFont="1" applyBorder="1" applyAlignment="1">
      <alignment horizontal="center"/>
    </xf>
    <xf numFmtId="49" fontId="13" fillId="0" borderId="50" xfId="5" applyNumberFormat="1" applyFont="1" applyBorder="1" applyAlignment="1">
      <alignment wrapText="1"/>
    </xf>
    <xf numFmtId="0" fontId="12" fillId="0" borderId="50" xfId="5" applyFont="1" applyBorder="1"/>
    <xf numFmtId="0" fontId="14" fillId="0" borderId="49" xfId="5" applyFont="1" applyBorder="1" applyAlignment="1">
      <alignment horizontal="right"/>
    </xf>
    <xf numFmtId="49" fontId="12" fillId="0" borderId="50" xfId="5" applyNumberFormat="1" applyFont="1" applyBorder="1" applyAlignment="1">
      <alignment horizontal="left"/>
    </xf>
    <xf numFmtId="0" fontId="18" fillId="0" borderId="51" xfId="5" applyBorder="1"/>
    <xf numFmtId="0" fontId="12" fillId="0" borderId="54" xfId="5" applyFont="1" applyBorder="1"/>
    <xf numFmtId="0" fontId="18" fillId="0" borderId="56" xfId="5" applyBorder="1"/>
    <xf numFmtId="0" fontId="14" fillId="0" borderId="0" xfId="5" applyFont="1"/>
    <xf numFmtId="0" fontId="12" fillId="0" borderId="0" xfId="5" applyFont="1" applyAlignment="1">
      <alignment horizontal="right"/>
    </xf>
    <xf numFmtId="0" fontId="12" fillId="0" borderId="0" xfId="5" applyFont="1" applyAlignment="1"/>
    <xf numFmtId="49" fontId="14" fillId="3" borderId="17" xfId="5" applyNumberFormat="1" applyFont="1" applyFill="1" applyBorder="1"/>
    <xf numFmtId="0" fontId="14" fillId="3" borderId="18" xfId="5" applyFont="1" applyFill="1" applyBorder="1" applyAlignment="1">
      <alignment horizontal="center"/>
    </xf>
    <xf numFmtId="0" fontId="14" fillId="3" borderId="18" xfId="5" applyNumberFormat="1" applyFont="1" applyFill="1" applyBorder="1" applyAlignment="1">
      <alignment horizontal="center"/>
    </xf>
    <xf numFmtId="0" fontId="14" fillId="3" borderId="17" xfId="5" applyFont="1" applyFill="1" applyBorder="1" applyAlignment="1">
      <alignment horizontal="center"/>
    </xf>
    <xf numFmtId="0" fontId="13" fillId="0" borderId="24" xfId="5" applyFont="1" applyBorder="1" applyAlignment="1">
      <alignment horizontal="center"/>
    </xf>
    <xf numFmtId="49" fontId="13" fillId="0" borderId="24" xfId="5" applyNumberFormat="1" applyFont="1" applyBorder="1" applyAlignment="1">
      <alignment horizontal="left"/>
    </xf>
    <xf numFmtId="0" fontId="13" fillId="0" borderId="13" xfId="5" applyFont="1" applyBorder="1"/>
    <xf numFmtId="0" fontId="12" fillId="0" borderId="10" xfId="5" applyFont="1" applyBorder="1" applyAlignment="1">
      <alignment horizontal="center"/>
    </xf>
    <xf numFmtId="0" fontId="12" fillId="0" borderId="10" xfId="5" applyNumberFormat="1" applyFont="1" applyBorder="1" applyAlignment="1">
      <alignment horizontal="right"/>
    </xf>
    <xf numFmtId="0" fontId="12" fillId="0" borderId="18" xfId="5" applyNumberFormat="1" applyFont="1" applyBorder="1"/>
    <xf numFmtId="0" fontId="22" fillId="0" borderId="23" xfId="5" applyFont="1" applyBorder="1" applyAlignment="1">
      <alignment horizontal="center" vertical="top"/>
    </xf>
    <xf numFmtId="49" fontId="22" fillId="0" borderId="23" xfId="5" applyNumberFormat="1" applyFont="1" applyFill="1" applyBorder="1" applyAlignment="1">
      <alignment horizontal="left" vertical="top"/>
    </xf>
    <xf numFmtId="49" fontId="22" fillId="0" borderId="23" xfId="5" applyNumberFormat="1" applyFont="1" applyFill="1" applyBorder="1" applyAlignment="1">
      <alignment horizontal="center" shrinkToFit="1"/>
    </xf>
    <xf numFmtId="4" fontId="22" fillId="0" borderId="23" xfId="5" applyNumberFormat="1" applyFont="1" applyFill="1" applyBorder="1" applyAlignment="1">
      <alignment horizontal="right"/>
    </xf>
    <xf numFmtId="0" fontId="12" fillId="0" borderId="18" xfId="5" applyNumberFormat="1" applyFont="1" applyBorder="1" applyAlignment="1">
      <alignment horizontal="center"/>
    </xf>
    <xf numFmtId="0" fontId="23" fillId="0" borderId="0" xfId="5" applyFont="1"/>
    <xf numFmtId="0" fontId="22" fillId="0" borderId="17" xfId="5" applyFont="1" applyFill="1" applyBorder="1" applyAlignment="1">
      <alignment vertical="top" wrapText="1"/>
    </xf>
    <xf numFmtId="0" fontId="22" fillId="0" borderId="23" xfId="5" applyFont="1" applyFill="1" applyBorder="1" applyAlignment="1">
      <alignment vertical="top" wrapText="1"/>
    </xf>
    <xf numFmtId="4" fontId="22" fillId="0" borderId="23" xfId="5" applyNumberFormat="1" applyFont="1" applyFill="1" applyBorder="1"/>
    <xf numFmtId="0" fontId="12" fillId="3" borderId="17" xfId="5" applyFont="1" applyFill="1" applyBorder="1" applyAlignment="1">
      <alignment horizontal="center"/>
    </xf>
    <xf numFmtId="49" fontId="24" fillId="3" borderId="17" xfId="5" applyNumberFormat="1" applyFont="1" applyFill="1" applyBorder="1" applyAlignment="1">
      <alignment horizontal="left"/>
    </xf>
    <xf numFmtId="0" fontId="24" fillId="5" borderId="13" xfId="5" applyFont="1" applyFill="1" applyBorder="1"/>
    <xf numFmtId="0" fontId="12" fillId="5" borderId="10" xfId="5" applyFont="1" applyFill="1" applyBorder="1" applyAlignment="1">
      <alignment horizontal="center"/>
    </xf>
    <xf numFmtId="0" fontId="12" fillId="5" borderId="10" xfId="5" applyNumberFormat="1" applyFont="1" applyFill="1" applyBorder="1" applyAlignment="1">
      <alignment horizontal="right"/>
    </xf>
    <xf numFmtId="4" fontId="13" fillId="5" borderId="17" xfId="5" applyNumberFormat="1" applyFont="1" applyFill="1" applyBorder="1"/>
    <xf numFmtId="0" fontId="13" fillId="0" borderId="26" xfId="5" applyFont="1" applyBorder="1"/>
    <xf numFmtId="0" fontId="12" fillId="0" borderId="16" xfId="5" applyFont="1" applyBorder="1" applyAlignment="1">
      <alignment horizontal="center"/>
    </xf>
    <xf numFmtId="0" fontId="12" fillId="0" borderId="16" xfId="5" applyNumberFormat="1" applyFont="1" applyBorder="1" applyAlignment="1">
      <alignment horizontal="right"/>
    </xf>
    <xf numFmtId="0" fontId="12" fillId="0" borderId="44" xfId="5" applyNumberFormat="1" applyFont="1" applyBorder="1"/>
    <xf numFmtId="0" fontId="22" fillId="0" borderId="23" xfId="5" applyFont="1" applyFill="1" applyBorder="1" applyAlignment="1">
      <alignment horizontal="center" vertical="top"/>
    </xf>
    <xf numFmtId="2" fontId="22" fillId="0" borderId="23" xfId="5" applyNumberFormat="1" applyFont="1" applyFill="1" applyBorder="1" applyAlignment="1">
      <alignment horizontal="right"/>
    </xf>
    <xf numFmtId="49" fontId="22" fillId="0" borderId="17" xfId="5" applyNumberFormat="1" applyFont="1" applyFill="1" applyBorder="1" applyAlignment="1">
      <alignment horizontal="left" vertical="top"/>
    </xf>
    <xf numFmtId="4" fontId="22" fillId="0" borderId="17" xfId="5" applyNumberFormat="1" applyFont="1" applyFill="1" applyBorder="1" applyAlignment="1">
      <alignment horizontal="right"/>
    </xf>
    <xf numFmtId="0" fontId="24" fillId="3" borderId="13" xfId="5" applyFont="1" applyFill="1" applyBorder="1"/>
    <xf numFmtId="0" fontId="12" fillId="3" borderId="10" xfId="5" applyFont="1" applyFill="1" applyBorder="1" applyAlignment="1">
      <alignment horizontal="center"/>
    </xf>
    <xf numFmtId="4" fontId="12" fillId="3" borderId="10" xfId="5" applyNumberFormat="1" applyFont="1" applyFill="1" applyBorder="1" applyAlignment="1">
      <alignment horizontal="right"/>
    </xf>
    <xf numFmtId="4" fontId="12" fillId="3" borderId="18" xfId="5" applyNumberFormat="1" applyFont="1" applyFill="1" applyBorder="1" applyAlignment="1">
      <alignment horizontal="right"/>
    </xf>
    <xf numFmtId="0" fontId="13" fillId="0" borderId="8" xfId="5" applyFont="1" applyBorder="1"/>
    <xf numFmtId="0" fontId="12" fillId="0" borderId="4" xfId="5" applyFont="1" applyBorder="1" applyAlignment="1">
      <alignment horizontal="center"/>
    </xf>
    <xf numFmtId="0" fontId="12" fillId="0" borderId="4" xfId="5" applyNumberFormat="1" applyFont="1" applyBorder="1" applyAlignment="1">
      <alignment horizontal="right"/>
    </xf>
    <xf numFmtId="0" fontId="12" fillId="0" borderId="43" xfId="5" applyNumberFormat="1" applyFont="1" applyBorder="1"/>
    <xf numFmtId="49" fontId="22" fillId="0" borderId="23" xfId="5" applyNumberFormat="1" applyFont="1" applyBorder="1" applyAlignment="1">
      <alignment horizontal="left" vertical="top"/>
    </xf>
    <xf numFmtId="4" fontId="22" fillId="0" borderId="17" xfId="5" applyNumberFormat="1" applyFont="1" applyFill="1" applyBorder="1"/>
    <xf numFmtId="4" fontId="13" fillId="3" borderId="17" xfId="5" applyNumberFormat="1" applyFont="1" applyFill="1" applyBorder="1"/>
    <xf numFmtId="0" fontId="18" fillId="0" borderId="0" xfId="5" applyAlignment="1">
      <alignment horizontal="right"/>
    </xf>
    <xf numFmtId="2" fontId="22" fillId="4" borderId="23" xfId="5" applyNumberFormat="1" applyFont="1" applyFill="1" applyBorder="1" applyAlignment="1">
      <alignment horizontal="right"/>
    </xf>
    <xf numFmtId="2" fontId="22" fillId="4" borderId="17" xfId="5" applyNumberFormat="1" applyFont="1" applyFill="1" applyBorder="1" applyAlignment="1">
      <alignment horizontal="right"/>
    </xf>
    <xf numFmtId="0" fontId="22" fillId="4" borderId="23" xfId="5" applyFont="1" applyFill="1" applyBorder="1" applyAlignment="1">
      <alignment vertical="top" wrapText="1"/>
    </xf>
    <xf numFmtId="49" fontId="22" fillId="0" borderId="17" xfId="5" applyNumberFormat="1" applyFont="1" applyFill="1" applyBorder="1" applyAlignment="1">
      <alignment horizontal="left"/>
    </xf>
    <xf numFmtId="0" fontId="25" fillId="0" borderId="0" xfId="5" applyFont="1"/>
    <xf numFmtId="0" fontId="13" fillId="0" borderId="17" xfId="5" applyFont="1" applyBorder="1" applyAlignment="1">
      <alignment horizontal="center"/>
    </xf>
    <xf numFmtId="49" fontId="13" fillId="0" borderId="13" xfId="5" applyNumberFormat="1" applyFont="1" applyBorder="1" applyAlignment="1">
      <alignment horizontal="left"/>
    </xf>
    <xf numFmtId="0" fontId="13" fillId="0" borderId="10" xfId="5" applyFont="1" applyBorder="1"/>
    <xf numFmtId="0" fontId="12" fillId="0" borderId="10" xfId="5" applyNumberFormat="1" applyFont="1" applyFill="1" applyBorder="1" applyAlignment="1">
      <alignment horizontal="right"/>
    </xf>
    <xf numFmtId="0" fontId="22" fillId="0" borderId="10" xfId="5" applyNumberFormat="1" applyFont="1" applyBorder="1" applyAlignment="1">
      <alignment horizontal="right"/>
    </xf>
    <xf numFmtId="0" fontId="22" fillId="0" borderId="18" xfId="5" applyNumberFormat="1" applyFont="1" applyBorder="1"/>
    <xf numFmtId="0" fontId="13" fillId="0" borderId="22" xfId="5" applyFont="1" applyBorder="1"/>
    <xf numFmtId="0" fontId="12" fillId="0" borderId="0" xfId="5" applyNumberFormat="1" applyFont="1" applyBorder="1" applyAlignment="1">
      <alignment horizontal="right"/>
    </xf>
    <xf numFmtId="0" fontId="12" fillId="0" borderId="31" xfId="5" applyNumberFormat="1" applyFont="1" applyBorder="1"/>
    <xf numFmtId="0" fontId="12" fillId="0" borderId="17" xfId="5" applyFont="1" applyBorder="1" applyAlignment="1">
      <alignment horizontal="center"/>
    </xf>
    <xf numFmtId="0" fontId="18" fillId="0" borderId="0" xfId="5" applyFill="1"/>
    <xf numFmtId="167" fontId="0" fillId="0" borderId="0" xfId="0" applyNumberFormat="1"/>
    <xf numFmtId="0" fontId="12" fillId="0" borderId="18" xfId="5" applyNumberFormat="1" applyFont="1" applyFill="1" applyBorder="1" applyAlignment="1">
      <alignment horizontal="center"/>
    </xf>
    <xf numFmtId="0" fontId="18" fillId="0" borderId="0" xfId="5" applyBorder="1"/>
    <xf numFmtId="0" fontId="25" fillId="0" borderId="0" xfId="5" applyFont="1" applyFill="1"/>
    <xf numFmtId="0" fontId="12" fillId="0" borderId="17" xfId="5" applyFont="1" applyFill="1" applyBorder="1" applyAlignment="1">
      <alignment horizontal="center"/>
    </xf>
    <xf numFmtId="0" fontId="22" fillId="0" borderId="17" xfId="5" applyFont="1" applyFill="1" applyBorder="1" applyAlignment="1">
      <alignment horizontal="center" vertical="top"/>
    </xf>
    <xf numFmtId="2" fontId="22" fillId="0" borderId="17" xfId="5" applyNumberFormat="1" applyFont="1" applyFill="1" applyBorder="1" applyAlignment="1">
      <alignment horizontal="right"/>
    </xf>
    <xf numFmtId="49" fontId="13" fillId="0" borderId="17" xfId="5" applyNumberFormat="1" applyFont="1" applyBorder="1" applyAlignment="1">
      <alignment horizontal="left"/>
    </xf>
    <xf numFmtId="4" fontId="22" fillId="6" borderId="17" xfId="5" applyNumberFormat="1" applyFont="1" applyFill="1" applyBorder="1" applyAlignment="1">
      <alignment horizontal="right"/>
    </xf>
    <xf numFmtId="4" fontId="22" fillId="6" borderId="23" xfId="5" applyNumberFormat="1" applyFont="1" applyFill="1" applyBorder="1" applyAlignment="1">
      <alignment horizontal="right"/>
    </xf>
    <xf numFmtId="49" fontId="26" fillId="0" borderId="23" xfId="5" applyNumberFormat="1" applyFont="1" applyFill="1" applyBorder="1" applyAlignment="1">
      <alignment horizontal="right" vertical="center"/>
    </xf>
    <xf numFmtId="0" fontId="27" fillId="0" borderId="23" xfId="5" applyFont="1" applyFill="1" applyBorder="1" applyAlignment="1">
      <alignment vertical="center" wrapText="1"/>
    </xf>
    <xf numFmtId="49" fontId="27" fillId="0" borderId="23" xfId="5" applyNumberFormat="1" applyFont="1" applyFill="1" applyBorder="1" applyAlignment="1">
      <alignment horizontal="center" shrinkToFit="1"/>
    </xf>
    <xf numFmtId="4" fontId="27" fillId="0" borderId="23" xfId="5" applyNumberFormat="1" applyFont="1" applyFill="1" applyBorder="1" applyAlignment="1">
      <alignment horizontal="right"/>
    </xf>
    <xf numFmtId="4" fontId="27" fillId="7" borderId="17" xfId="5" applyNumberFormat="1" applyFont="1" applyFill="1" applyBorder="1" applyAlignment="1">
      <alignment horizontal="right"/>
    </xf>
    <xf numFmtId="0" fontId="28" fillId="7" borderId="43" xfId="5" applyNumberFormat="1" applyFont="1" applyFill="1" applyBorder="1"/>
    <xf numFmtId="0" fontId="28" fillId="7" borderId="18" xfId="5" applyNumberFormat="1" applyFont="1" applyFill="1" applyBorder="1" applyAlignment="1">
      <alignment horizontal="center"/>
    </xf>
    <xf numFmtId="0" fontId="26" fillId="0" borderId="23" xfId="5" applyFont="1" applyFill="1" applyBorder="1" applyAlignment="1">
      <alignment vertical="center" wrapText="1"/>
    </xf>
    <xf numFmtId="0" fontId="26" fillId="0" borderId="23" xfId="5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0" fontId="14" fillId="0" borderId="13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0" applyNumberFormat="1" applyFont="1" applyFill="1" applyBorder="1" applyAlignment="1">
      <alignment horizontal="left" wrapText="1"/>
    </xf>
    <xf numFmtId="49" fontId="13" fillId="3" borderId="18" xfId="0" applyNumberFormat="1" applyFont="1" applyFill="1" applyBorder="1" applyAlignment="1">
      <alignment horizontal="left" wrapText="1"/>
    </xf>
    <xf numFmtId="0" fontId="14" fillId="0" borderId="17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12" fillId="0" borderId="38" xfId="0" applyFont="1" applyBorder="1" applyAlignment="1">
      <alignment horizontal="center" shrinkToFit="1"/>
    </xf>
    <xf numFmtId="0" fontId="12" fillId="0" borderId="39" xfId="0" applyFont="1" applyBorder="1" applyAlignment="1">
      <alignment horizontal="center" shrinkToFit="1"/>
    </xf>
    <xf numFmtId="167" fontId="12" fillId="0" borderId="13" xfId="0" applyNumberFormat="1" applyFont="1" applyBorder="1" applyAlignment="1">
      <alignment horizontal="right" indent="2"/>
    </xf>
    <xf numFmtId="167" fontId="12" fillId="0" borderId="14" xfId="0" applyNumberFormat="1" applyFont="1" applyBorder="1" applyAlignment="1">
      <alignment horizontal="right" indent="2"/>
    </xf>
    <xf numFmtId="167" fontId="16" fillId="3" borderId="45" xfId="0" applyNumberFormat="1" applyFont="1" applyFill="1" applyBorder="1" applyAlignment="1">
      <alignment horizontal="right" indent="2"/>
    </xf>
    <xf numFmtId="167" fontId="16" fillId="3" borderId="46" xfId="0" applyNumberFormat="1" applyFont="1" applyFill="1" applyBorder="1" applyAlignment="1">
      <alignment horizontal="right" indent="2"/>
    </xf>
    <xf numFmtId="0" fontId="17" fillId="0" borderId="0" xfId="0" applyFont="1" applyAlignment="1">
      <alignment horizontal="left" vertical="top" wrapText="1"/>
    </xf>
    <xf numFmtId="0" fontId="12" fillId="0" borderId="47" xfId="5" applyFont="1" applyBorder="1" applyAlignment="1">
      <alignment horizontal="center" vertical="top"/>
    </xf>
    <xf numFmtId="0" fontId="12" fillId="0" borderId="48" xfId="5" applyFont="1" applyBorder="1" applyAlignment="1">
      <alignment horizontal="center" vertical="top"/>
    </xf>
    <xf numFmtId="49" fontId="13" fillId="0" borderId="49" xfId="5" applyNumberFormat="1" applyFont="1" applyFill="1" applyBorder="1" applyAlignment="1">
      <alignment horizontal="left" wrapText="1"/>
    </xf>
    <xf numFmtId="49" fontId="13" fillId="0" borderId="50" xfId="5" applyNumberFormat="1" applyFont="1" applyFill="1" applyBorder="1" applyAlignment="1">
      <alignment horizontal="left" wrapText="1"/>
    </xf>
    <xf numFmtId="49" fontId="13" fillId="0" borderId="48" xfId="5" applyNumberFormat="1" applyFont="1" applyFill="1" applyBorder="1" applyAlignment="1">
      <alignment horizontal="left" wrapText="1"/>
    </xf>
    <xf numFmtId="0" fontId="12" fillId="0" borderId="52" xfId="5" applyFont="1" applyBorder="1" applyAlignment="1">
      <alignment horizontal="center"/>
    </xf>
    <xf numFmtId="0" fontId="12" fillId="0" borderId="53" xfId="5" applyFont="1" applyBorder="1" applyAlignment="1">
      <alignment horizontal="center"/>
    </xf>
    <xf numFmtId="0" fontId="12" fillId="0" borderId="55" xfId="5" applyFont="1" applyBorder="1" applyAlignment="1">
      <alignment horizontal="left"/>
    </xf>
    <xf numFmtId="0" fontId="12" fillId="0" borderId="54" xfId="5" applyFont="1" applyBorder="1" applyAlignment="1">
      <alignment horizontal="left"/>
    </xf>
    <xf numFmtId="0" fontId="12" fillId="0" borderId="56" xfId="5" applyFont="1" applyBorder="1" applyAlignment="1">
      <alignment horizontal="left"/>
    </xf>
    <xf numFmtId="0" fontId="19" fillId="0" borderId="0" xfId="5" applyFont="1" applyAlignment="1">
      <alignment horizontal="center"/>
    </xf>
    <xf numFmtId="49" fontId="12" fillId="0" borderId="52" xfId="5" applyNumberFormat="1" applyFont="1" applyBorder="1" applyAlignment="1">
      <alignment horizontal="center"/>
    </xf>
    <xf numFmtId="0" fontId="12" fillId="0" borderId="55" xfId="5" applyFont="1" applyBorder="1" applyAlignment="1">
      <alignment horizontal="center" shrinkToFit="1"/>
    </xf>
    <xf numFmtId="0" fontId="12" fillId="0" borderId="54" xfId="5" applyFont="1" applyBorder="1" applyAlignment="1">
      <alignment horizontal="center" shrinkToFit="1"/>
    </xf>
    <xf numFmtId="0" fontId="13" fillId="3" borderId="20" xfId="0" applyFont="1" applyFill="1" applyBorder="1" applyAlignment="1">
      <alignment horizontal="right"/>
    </xf>
    <xf numFmtId="0" fontId="13" fillId="3" borderId="28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8" fillId="0" borderId="17" xfId="5" applyFont="1" applyBorder="1"/>
    <xf numFmtId="0" fontId="22" fillId="0" borderId="26" xfId="5" applyFont="1" applyFill="1" applyBorder="1" applyAlignment="1">
      <alignment vertical="top" wrapText="1"/>
    </xf>
    <xf numFmtId="49" fontId="22" fillId="4" borderId="23" xfId="5" applyNumberFormat="1" applyFont="1" applyFill="1" applyBorder="1" applyAlignment="1">
      <alignment horizontal="left" vertical="top"/>
    </xf>
    <xf numFmtId="49" fontId="22" fillId="4" borderId="23" xfId="5" applyNumberFormat="1" applyFont="1" applyFill="1" applyBorder="1" applyAlignment="1">
      <alignment horizontal="center" shrinkToFit="1"/>
    </xf>
    <xf numFmtId="4" fontId="22" fillId="4" borderId="23" xfId="5" applyNumberFormat="1" applyFont="1" applyFill="1" applyBorder="1" applyAlignment="1">
      <alignment horizontal="right"/>
    </xf>
    <xf numFmtId="4" fontId="22" fillId="4" borderId="17" xfId="5" applyNumberFormat="1" applyFont="1" applyFill="1" applyBorder="1"/>
    <xf numFmtId="0" fontId="12" fillId="4" borderId="18" xfId="5" applyNumberFormat="1" applyFont="1" applyFill="1" applyBorder="1" applyAlignment="1">
      <alignment horizontal="center"/>
    </xf>
    <xf numFmtId="0" fontId="18" fillId="0" borderId="0" xfId="5" applyFont="1"/>
    <xf numFmtId="0" fontId="18" fillId="0" borderId="0" xfId="5" applyFont="1" applyAlignment="1">
      <alignment horizontal="right"/>
    </xf>
    <xf numFmtId="4" fontId="12" fillId="0" borderId="31" xfId="0" applyNumberFormat="1" applyFont="1" applyBorder="1"/>
    <xf numFmtId="4" fontId="12" fillId="0" borderId="24" xfId="0" applyNumberFormat="1" applyFont="1" applyBorder="1"/>
    <xf numFmtId="4" fontId="12" fillId="0" borderId="60" xfId="0" applyNumberFormat="1" applyFont="1" applyBorder="1"/>
    <xf numFmtId="4" fontId="13" fillId="3" borderId="57" xfId="0" applyNumberFormat="1" applyFont="1" applyFill="1" applyBorder="1"/>
    <xf numFmtId="4" fontId="13" fillId="3" borderId="58" xfId="0" applyNumberFormat="1" applyFont="1" applyFill="1" applyBorder="1"/>
    <xf numFmtId="4" fontId="13" fillId="3" borderId="59" xfId="0" applyNumberFormat="1" applyFont="1" applyFill="1" applyBorder="1"/>
    <xf numFmtId="4" fontId="12" fillId="0" borderId="17" xfId="0" applyNumberFormat="1" applyFont="1" applyBorder="1" applyAlignment="1">
      <alignment horizontal="right"/>
    </xf>
    <xf numFmtId="4" fontId="12" fillId="6" borderId="43" xfId="0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3" fontId="12" fillId="7" borderId="37" xfId="0" applyNumberFormat="1" applyFont="1" applyFill="1" applyBorder="1" applyAlignment="1">
      <alignment horizontal="right"/>
    </xf>
    <xf numFmtId="4" fontId="13" fillId="3" borderId="41" xfId="0" applyNumberFormat="1" applyFont="1" applyFill="1" applyBorder="1" applyAlignment="1">
      <alignment horizontal="right"/>
    </xf>
    <xf numFmtId="4" fontId="13" fillId="3" borderId="46" xfId="0" applyNumberFormat="1" applyFont="1" applyFill="1" applyBorder="1" applyAlignment="1">
      <alignment horizontal="right"/>
    </xf>
    <xf numFmtId="4" fontId="12" fillId="0" borderId="29" xfId="0" applyNumberFormat="1" applyFont="1" applyBorder="1"/>
    <xf numFmtId="4" fontId="12" fillId="0" borderId="40" xfId="0" applyNumberFormat="1" applyFont="1" applyBorder="1"/>
    <xf numFmtId="0" fontId="12" fillId="7" borderId="19" xfId="0" applyFont="1" applyFill="1" applyBorder="1"/>
    <xf numFmtId="3" fontId="12" fillId="7" borderId="20" xfId="0" applyNumberFormat="1" applyFont="1" applyFill="1" applyBorder="1"/>
    <xf numFmtId="0" fontId="12" fillId="7" borderId="28" xfId="0" applyFont="1" applyFill="1" applyBorder="1"/>
    <xf numFmtId="3" fontId="12" fillId="7" borderId="29" xfId="0" applyNumberFormat="1" applyFont="1" applyFill="1" applyBorder="1"/>
    <xf numFmtId="0" fontId="12" fillId="7" borderId="12" xfId="0" applyFont="1" applyFill="1" applyBorder="1"/>
    <xf numFmtId="3" fontId="12" fillId="7" borderId="10" xfId="0" applyNumberFormat="1" applyFont="1" applyFill="1" applyBorder="1"/>
    <xf numFmtId="0" fontId="12" fillId="7" borderId="18" xfId="0" applyFont="1" applyFill="1" applyBorder="1"/>
    <xf numFmtId="4" fontId="12" fillId="7" borderId="29" xfId="0" applyNumberFormat="1" applyFont="1" applyFill="1" applyBorder="1"/>
    <xf numFmtId="0" fontId="12" fillId="7" borderId="4" xfId="0" applyFont="1" applyFill="1" applyBorder="1"/>
    <xf numFmtId="0" fontId="18" fillId="0" borderId="51" xfId="5" applyFont="1" applyBorder="1"/>
    <xf numFmtId="0" fontId="18" fillId="0" borderId="56" xfId="5" applyFont="1" applyBorder="1"/>
    <xf numFmtId="0" fontId="18" fillId="0" borderId="17" xfId="5" applyFont="1" applyFill="1" applyBorder="1"/>
    <xf numFmtId="0" fontId="12" fillId="7" borderId="7" xfId="0" applyFont="1" applyFill="1" applyBorder="1"/>
    <xf numFmtId="168" fontId="12" fillId="0" borderId="29" xfId="0" applyNumberFormat="1" applyFont="1" applyBorder="1"/>
    <xf numFmtId="168" fontId="12" fillId="7" borderId="29" xfId="0" applyNumberFormat="1" applyFont="1" applyFill="1" applyBorder="1"/>
    <xf numFmtId="168" fontId="12" fillId="0" borderId="40" xfId="0" applyNumberFormat="1" applyFont="1" applyBorder="1"/>
  </cellXfs>
  <cellStyles count="6">
    <cellStyle name="cena" xfId="3"/>
    <cellStyle name="cena celkem" xfId="4"/>
    <cellStyle name="Normální" xfId="0" builtinId="0"/>
    <cellStyle name="normální 2" xfId="1"/>
    <cellStyle name="normální 3" xfId="2"/>
    <cellStyle name="normální_POL.XLS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feus\investicni$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8" t="s">
        <v>8</v>
      </c>
    </row>
    <row r="2" spans="1:7" ht="57.75" customHeight="1" x14ac:dyDescent="0.2">
      <c r="A2" s="230" t="s">
        <v>9</v>
      </c>
      <c r="B2" s="230"/>
      <c r="C2" s="230"/>
      <c r="D2" s="230"/>
      <c r="E2" s="230"/>
      <c r="F2" s="230"/>
      <c r="G2" s="23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2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10" t="s">
        <v>3</v>
      </c>
      <c r="B2" s="9"/>
      <c r="C2" s="233"/>
      <c r="D2" s="233"/>
      <c r="E2" s="233"/>
      <c r="F2" s="233"/>
      <c r="G2" s="234"/>
    </row>
    <row r="3" spans="1:7" ht="24.95" customHeight="1" x14ac:dyDescent="0.2">
      <c r="A3" s="10" t="s">
        <v>4</v>
      </c>
      <c r="B3" s="9"/>
      <c r="C3" s="233"/>
      <c r="D3" s="233"/>
      <c r="E3" s="233"/>
      <c r="F3" s="233"/>
      <c r="G3" s="234"/>
    </row>
    <row r="4" spans="1:7" ht="24.95" customHeight="1" x14ac:dyDescent="0.2">
      <c r="A4" s="10" t="s">
        <v>5</v>
      </c>
      <c r="B4" s="9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abSelected="1" topLeftCell="A11" workbookViewId="0">
      <selection activeCell="O29" sqref="O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1" t="s">
        <v>12</v>
      </c>
      <c r="B1" s="12"/>
      <c r="C1" s="12"/>
      <c r="D1" s="12"/>
      <c r="E1" s="12"/>
      <c r="F1" s="12"/>
      <c r="G1" s="12"/>
    </row>
    <row r="2" spans="1:57" ht="12.75" customHeight="1" x14ac:dyDescent="0.2">
      <c r="A2" s="13" t="s">
        <v>13</v>
      </c>
      <c r="B2" s="14"/>
      <c r="C2" s="15"/>
      <c r="D2" s="15"/>
      <c r="E2" s="16"/>
      <c r="F2" s="17" t="s">
        <v>14</v>
      </c>
      <c r="G2" s="18"/>
    </row>
    <row r="3" spans="1:57" ht="3" hidden="1" customHeight="1" x14ac:dyDescent="0.2">
      <c r="A3" s="19"/>
      <c r="B3" s="20"/>
      <c r="C3" s="21"/>
      <c r="D3" s="21"/>
      <c r="E3" s="22"/>
      <c r="F3" s="23"/>
      <c r="G3" s="24"/>
    </row>
    <row r="4" spans="1:57" ht="12" customHeight="1" x14ac:dyDescent="0.2">
      <c r="A4" s="25" t="s">
        <v>15</v>
      </c>
      <c r="B4" s="20"/>
      <c r="C4" s="21" t="s">
        <v>16</v>
      </c>
      <c r="D4" s="21"/>
      <c r="E4" s="22"/>
      <c r="F4" s="23" t="s">
        <v>17</v>
      </c>
      <c r="G4" s="26"/>
    </row>
    <row r="5" spans="1:57" ht="12.95" customHeight="1" x14ac:dyDescent="0.2">
      <c r="A5" s="27" t="s">
        <v>18</v>
      </c>
      <c r="B5" s="28"/>
      <c r="C5" s="29" t="s">
        <v>329</v>
      </c>
      <c r="D5" s="30"/>
      <c r="E5" s="28"/>
      <c r="F5" s="23" t="s">
        <v>19</v>
      </c>
      <c r="G5" s="24"/>
    </row>
    <row r="6" spans="1:57" ht="12.95" customHeight="1" x14ac:dyDescent="0.2">
      <c r="A6" s="25" t="s">
        <v>10</v>
      </c>
      <c r="B6" s="20"/>
      <c r="C6" s="21" t="s">
        <v>20</v>
      </c>
      <c r="D6" s="21"/>
      <c r="E6" s="22"/>
      <c r="F6" s="31" t="s">
        <v>21</v>
      </c>
      <c r="G6" s="32"/>
      <c r="O6" s="33"/>
    </row>
    <row r="7" spans="1:57" ht="27" customHeight="1" x14ac:dyDescent="0.2">
      <c r="A7" s="34"/>
      <c r="B7" s="35"/>
      <c r="C7" s="238" t="s">
        <v>375</v>
      </c>
      <c r="D7" s="239"/>
      <c r="E7" s="240"/>
      <c r="F7" s="36" t="s">
        <v>22</v>
      </c>
      <c r="G7" s="32"/>
      <c r="I7" s="33"/>
    </row>
    <row r="8" spans="1:57" ht="26.25" customHeight="1" x14ac:dyDescent="0.2">
      <c r="A8" s="37" t="s">
        <v>23</v>
      </c>
      <c r="B8" s="23"/>
      <c r="C8" s="235" t="s">
        <v>411</v>
      </c>
      <c r="D8" s="236"/>
      <c r="E8" s="237"/>
      <c r="F8" s="38" t="s">
        <v>24</v>
      </c>
      <c r="G8" s="39"/>
      <c r="H8" s="40"/>
      <c r="I8" s="41"/>
    </row>
    <row r="9" spans="1:57" ht="24" customHeight="1" x14ac:dyDescent="0.2">
      <c r="A9" s="37" t="s">
        <v>25</v>
      </c>
      <c r="B9" s="23"/>
      <c r="C9" s="235" t="s">
        <v>411</v>
      </c>
      <c r="D9" s="236"/>
      <c r="E9" s="237"/>
      <c r="F9" s="23"/>
      <c r="G9" s="42"/>
      <c r="H9" s="2"/>
    </row>
    <row r="10" spans="1:57" x14ac:dyDescent="0.2">
      <c r="A10" s="37" t="s">
        <v>26</v>
      </c>
      <c r="B10" s="23"/>
      <c r="C10" s="241" t="s">
        <v>11</v>
      </c>
      <c r="D10" s="241"/>
      <c r="E10" s="241"/>
      <c r="F10" s="43"/>
      <c r="G10" s="44"/>
      <c r="H10" s="45"/>
    </row>
    <row r="11" spans="1:57" ht="13.5" customHeight="1" x14ac:dyDescent="0.2">
      <c r="A11" s="37" t="s">
        <v>27</v>
      </c>
      <c r="B11" s="23"/>
      <c r="C11" s="241"/>
      <c r="D11" s="241"/>
      <c r="E11" s="241"/>
      <c r="F11" s="46" t="s">
        <v>28</v>
      </c>
      <c r="G11" s="47">
        <v>18252</v>
      </c>
      <c r="H11" s="2"/>
      <c r="BA11" s="48"/>
      <c r="BB11" s="48"/>
      <c r="BC11" s="48"/>
      <c r="BD11" s="48"/>
      <c r="BE11" s="48"/>
    </row>
    <row r="12" spans="1:57" ht="28.5" customHeight="1" x14ac:dyDescent="0.2">
      <c r="A12" s="49" t="s">
        <v>29</v>
      </c>
      <c r="B12" s="20"/>
      <c r="C12" s="235" t="s">
        <v>389</v>
      </c>
      <c r="D12" s="236"/>
      <c r="E12" s="237"/>
      <c r="F12" s="50" t="s">
        <v>30</v>
      </c>
      <c r="G12" s="51"/>
      <c r="H12" s="2"/>
    </row>
    <row r="13" spans="1:57" ht="28.5" customHeight="1" thickBot="1" x14ac:dyDescent="0.25">
      <c r="A13" s="52" t="s">
        <v>377</v>
      </c>
      <c r="B13" s="53"/>
      <c r="C13" s="53"/>
      <c r="D13" s="53"/>
      <c r="E13" s="54"/>
      <c r="F13" s="54"/>
      <c r="G13" s="55"/>
      <c r="H13" s="2"/>
    </row>
    <row r="14" spans="1:57" ht="17.25" customHeight="1" thickBot="1" x14ac:dyDescent="0.25">
      <c r="A14" s="56" t="s">
        <v>31</v>
      </c>
      <c r="B14" s="57"/>
      <c r="C14" s="58"/>
      <c r="D14" s="59" t="s">
        <v>32</v>
      </c>
      <c r="E14" s="60"/>
      <c r="F14" s="60"/>
      <c r="G14" s="58"/>
    </row>
    <row r="15" spans="1:57" ht="15.95" customHeight="1" x14ac:dyDescent="0.2">
      <c r="A15" s="61"/>
      <c r="B15" s="62" t="s">
        <v>33</v>
      </c>
      <c r="C15" s="290">
        <f>'Rekapitulace - INV'!E13</f>
        <v>0</v>
      </c>
      <c r="D15" s="292"/>
      <c r="E15" s="293"/>
      <c r="F15" s="294"/>
      <c r="G15" s="295"/>
    </row>
    <row r="16" spans="1:57" ht="15.95" customHeight="1" x14ac:dyDescent="0.2">
      <c r="A16" s="61" t="s">
        <v>34</v>
      </c>
      <c r="B16" s="62" t="s">
        <v>35</v>
      </c>
      <c r="C16" s="290">
        <f>'Rekapitulace - INV'!F13+'Krycí list - NIV'!C16</f>
        <v>0</v>
      </c>
      <c r="D16" s="296"/>
      <c r="E16" s="297"/>
      <c r="F16" s="298"/>
      <c r="G16" s="295"/>
    </row>
    <row r="17" spans="1:9" ht="15.95" customHeight="1" x14ac:dyDescent="0.2">
      <c r="A17" s="61" t="s">
        <v>36</v>
      </c>
      <c r="B17" s="62" t="s">
        <v>37</v>
      </c>
      <c r="C17" s="290">
        <f>'Rekapitulace - INV'!H13</f>
        <v>0</v>
      </c>
      <c r="D17" s="296"/>
      <c r="E17" s="297"/>
      <c r="F17" s="298"/>
      <c r="G17" s="295"/>
    </row>
    <row r="18" spans="1:9" ht="15.95" customHeight="1" x14ac:dyDescent="0.2">
      <c r="A18" s="64" t="s">
        <v>38</v>
      </c>
      <c r="B18" s="65" t="s">
        <v>39</v>
      </c>
      <c r="C18" s="290">
        <f>'Rekapitulace - INV'!G13</f>
        <v>0</v>
      </c>
      <c r="D18" s="296"/>
      <c r="E18" s="297"/>
      <c r="F18" s="298"/>
      <c r="G18" s="295"/>
    </row>
    <row r="19" spans="1:9" ht="15.95" customHeight="1" x14ac:dyDescent="0.2">
      <c r="A19" s="66" t="s">
        <v>40</v>
      </c>
      <c r="B19" s="62"/>
      <c r="C19" s="290">
        <f>SUM(C15:C18)</f>
        <v>0</v>
      </c>
      <c r="D19" s="296"/>
      <c r="E19" s="297"/>
      <c r="F19" s="298"/>
      <c r="G19" s="295"/>
    </row>
    <row r="20" spans="1:9" ht="15.95" customHeight="1" x14ac:dyDescent="0.2">
      <c r="A20" s="304"/>
      <c r="B20" s="300"/>
      <c r="C20" s="299"/>
      <c r="D20" s="296"/>
      <c r="E20" s="297"/>
      <c r="F20" s="298"/>
      <c r="G20" s="295"/>
    </row>
    <row r="21" spans="1:9" ht="15.95" customHeight="1" x14ac:dyDescent="0.2">
      <c r="A21" s="66" t="s">
        <v>41</v>
      </c>
      <c r="B21" s="62"/>
      <c r="C21" s="290">
        <f>'Rekapitulace - INV'!I13</f>
        <v>0</v>
      </c>
      <c r="D21" s="296"/>
      <c r="E21" s="297"/>
      <c r="F21" s="298"/>
      <c r="G21" s="295"/>
    </row>
    <row r="22" spans="1:9" ht="15.95" customHeight="1" x14ac:dyDescent="0.2">
      <c r="A22" s="67" t="s">
        <v>42</v>
      </c>
      <c r="B22" s="68"/>
      <c r="C22" s="290">
        <f>C19+C21</f>
        <v>0</v>
      </c>
      <c r="D22" s="296"/>
      <c r="E22" s="297"/>
      <c r="F22" s="298"/>
      <c r="G22" s="295"/>
    </row>
    <row r="23" spans="1:9" ht="15.95" customHeight="1" thickBot="1" x14ac:dyDescent="0.25">
      <c r="A23" s="243" t="s">
        <v>43</v>
      </c>
      <c r="B23" s="244"/>
      <c r="C23" s="291">
        <f>C22+G23</f>
        <v>0</v>
      </c>
      <c r="D23" s="69" t="s">
        <v>44</v>
      </c>
      <c r="E23" s="70"/>
      <c r="F23" s="71"/>
      <c r="G23" s="290">
        <f>'Rekapitulace - INV'!I18+'Krycí list - NIV'!G23</f>
        <v>0</v>
      </c>
    </row>
    <row r="24" spans="1:9" x14ac:dyDescent="0.2">
      <c r="A24" s="72" t="s">
        <v>45</v>
      </c>
      <c r="B24" s="73"/>
      <c r="C24" s="74"/>
      <c r="D24" s="73" t="s">
        <v>0</v>
      </c>
      <c r="E24" s="73"/>
      <c r="F24" s="75" t="s">
        <v>1</v>
      </c>
      <c r="G24" s="76"/>
    </row>
    <row r="25" spans="1:9" x14ac:dyDescent="0.2">
      <c r="A25" s="67" t="s">
        <v>46</v>
      </c>
      <c r="B25" s="68"/>
      <c r="C25" s="77"/>
      <c r="D25" s="68" t="s">
        <v>46</v>
      </c>
      <c r="E25" s="78"/>
      <c r="F25" s="79" t="s">
        <v>46</v>
      </c>
      <c r="G25" s="80"/>
    </row>
    <row r="26" spans="1:9" ht="37.5" customHeight="1" x14ac:dyDescent="0.2">
      <c r="A26" s="67" t="s">
        <v>47</v>
      </c>
      <c r="B26" s="81"/>
      <c r="C26" s="77"/>
      <c r="D26" s="68" t="s">
        <v>47</v>
      </c>
      <c r="E26" s="78"/>
      <c r="F26" s="79" t="s">
        <v>47</v>
      </c>
      <c r="G26" s="80"/>
    </row>
    <row r="27" spans="1:9" x14ac:dyDescent="0.2">
      <c r="A27" s="67"/>
      <c r="B27" s="82"/>
      <c r="C27" s="77"/>
      <c r="D27" s="68"/>
      <c r="E27" s="78"/>
      <c r="F27" s="79"/>
      <c r="G27" s="80"/>
    </row>
    <row r="28" spans="1:9" x14ac:dyDescent="0.2">
      <c r="A28" s="67" t="s">
        <v>48</v>
      </c>
      <c r="B28" s="68"/>
      <c r="C28" s="77"/>
      <c r="D28" s="79" t="s">
        <v>49</v>
      </c>
      <c r="E28" s="77"/>
      <c r="F28" s="83" t="s">
        <v>49</v>
      </c>
      <c r="G28" s="80"/>
    </row>
    <row r="29" spans="1:9" ht="69" customHeight="1" x14ac:dyDescent="0.2">
      <c r="A29" s="67"/>
      <c r="B29" s="68"/>
      <c r="C29" s="84"/>
      <c r="D29" s="85"/>
      <c r="E29" s="84"/>
      <c r="F29" s="68"/>
      <c r="G29" s="80"/>
    </row>
    <row r="30" spans="1:9" x14ac:dyDescent="0.2">
      <c r="A30" s="86" t="s">
        <v>50</v>
      </c>
      <c r="B30" s="87"/>
      <c r="C30" s="88">
        <v>21</v>
      </c>
      <c r="D30" s="87" t="s">
        <v>51</v>
      </c>
      <c r="E30" s="89"/>
      <c r="F30" s="245">
        <f>C23-F32</f>
        <v>0</v>
      </c>
      <c r="G30" s="246"/>
      <c r="I30" s="211">
        <f>F30</f>
        <v>0</v>
      </c>
    </row>
    <row r="31" spans="1:9" x14ac:dyDescent="0.2">
      <c r="A31" s="86" t="s">
        <v>52</v>
      </c>
      <c r="B31" s="87"/>
      <c r="C31" s="88">
        <v>21</v>
      </c>
      <c r="D31" s="87" t="s">
        <v>53</v>
      </c>
      <c r="E31" s="89"/>
      <c r="F31" s="245">
        <f>ROUND(PRODUCT(F30,C31/100),0)</f>
        <v>0</v>
      </c>
      <c r="G31" s="246"/>
    </row>
    <row r="32" spans="1:9" x14ac:dyDescent="0.2">
      <c r="A32" s="86" t="s">
        <v>50</v>
      </c>
      <c r="B32" s="87"/>
      <c r="C32" s="88">
        <v>15</v>
      </c>
      <c r="D32" s="87" t="s">
        <v>53</v>
      </c>
      <c r="E32" s="89"/>
      <c r="F32" s="245">
        <v>0</v>
      </c>
      <c r="G32" s="246"/>
    </row>
    <row r="33" spans="1:8" x14ac:dyDescent="0.2">
      <c r="A33" s="86" t="s">
        <v>52</v>
      </c>
      <c r="B33" s="90"/>
      <c r="C33" s="91">
        <v>15</v>
      </c>
      <c r="D33" s="87" t="s">
        <v>53</v>
      </c>
      <c r="E33" s="63"/>
      <c r="F33" s="245">
        <f>ROUND(PRODUCT(F32,C33/100),0)</f>
        <v>0</v>
      </c>
      <c r="G33" s="246"/>
    </row>
    <row r="34" spans="1:8" s="95" customFormat="1" ht="19.5" customHeight="1" thickBot="1" x14ac:dyDescent="0.3">
      <c r="A34" s="92" t="s">
        <v>54</v>
      </c>
      <c r="B34" s="93"/>
      <c r="C34" s="93"/>
      <c r="D34" s="93"/>
      <c r="E34" s="94"/>
      <c r="F34" s="247">
        <f>ROUND(SUM(F30:F33),0)</f>
        <v>0</v>
      </c>
      <c r="G34" s="248"/>
    </row>
    <row r="36" spans="1:8" x14ac:dyDescent="0.2">
      <c r="A36" s="1" t="s">
        <v>55</v>
      </c>
      <c r="B36" s="1"/>
      <c r="C36" s="1"/>
      <c r="D36" s="1"/>
      <c r="E36" s="1"/>
      <c r="F36" s="1"/>
      <c r="G36" s="1"/>
      <c r="H36" t="s">
        <v>56</v>
      </c>
    </row>
    <row r="37" spans="1:8" ht="14.25" customHeight="1" x14ac:dyDescent="0.2">
      <c r="A37" s="1"/>
      <c r="B37" s="249"/>
      <c r="C37" s="249"/>
      <c r="D37" s="249"/>
      <c r="E37" s="249"/>
      <c r="F37" s="249"/>
      <c r="G37" s="249"/>
      <c r="H37" t="s">
        <v>56</v>
      </c>
    </row>
    <row r="38" spans="1:8" ht="12.75" customHeight="1" x14ac:dyDescent="0.2">
      <c r="A38" s="96"/>
      <c r="B38" s="249"/>
      <c r="C38" s="249"/>
      <c r="D38" s="249"/>
      <c r="E38" s="249"/>
      <c r="F38" s="249"/>
      <c r="G38" s="249"/>
      <c r="H38" t="s">
        <v>56</v>
      </c>
    </row>
    <row r="39" spans="1:8" x14ac:dyDescent="0.2">
      <c r="A39" s="96"/>
      <c r="B39" s="249"/>
      <c r="C39" s="249"/>
      <c r="D39" s="249"/>
      <c r="E39" s="249"/>
      <c r="F39" s="249"/>
      <c r="G39" s="249"/>
      <c r="H39" t="s">
        <v>56</v>
      </c>
    </row>
    <row r="40" spans="1:8" x14ac:dyDescent="0.2">
      <c r="A40" s="96"/>
      <c r="B40" s="249"/>
      <c r="C40" s="249"/>
      <c r="D40" s="249"/>
      <c r="E40" s="249"/>
      <c r="F40" s="249"/>
      <c r="G40" s="249"/>
      <c r="H40" t="s">
        <v>56</v>
      </c>
    </row>
    <row r="41" spans="1:8" x14ac:dyDescent="0.2">
      <c r="A41" s="96"/>
      <c r="B41" s="249"/>
      <c r="C41" s="249"/>
      <c r="D41" s="249"/>
      <c r="E41" s="249"/>
      <c r="F41" s="249"/>
      <c r="G41" s="249"/>
      <c r="H41" t="s">
        <v>56</v>
      </c>
    </row>
    <row r="42" spans="1:8" x14ac:dyDescent="0.2">
      <c r="A42" s="96"/>
      <c r="B42" s="249"/>
      <c r="C42" s="249"/>
      <c r="D42" s="249"/>
      <c r="E42" s="249"/>
      <c r="F42" s="249"/>
      <c r="G42" s="249"/>
      <c r="H42" t="s">
        <v>56</v>
      </c>
    </row>
    <row r="43" spans="1:8" x14ac:dyDescent="0.2">
      <c r="A43" s="96"/>
      <c r="B43" s="249"/>
      <c r="C43" s="249"/>
      <c r="D43" s="249"/>
      <c r="E43" s="249"/>
      <c r="F43" s="249"/>
      <c r="G43" s="249"/>
      <c r="H43" t="s">
        <v>56</v>
      </c>
    </row>
    <row r="44" spans="1:8" x14ac:dyDescent="0.2">
      <c r="A44" s="96"/>
      <c r="B44" s="249"/>
      <c r="C44" s="249"/>
      <c r="D44" s="249"/>
      <c r="E44" s="249"/>
      <c r="F44" s="249"/>
      <c r="G44" s="249"/>
      <c r="H44" t="s">
        <v>56</v>
      </c>
    </row>
    <row r="45" spans="1:8" ht="0.75" customHeight="1" x14ac:dyDescent="0.2">
      <c r="A45" s="96"/>
      <c r="B45" s="249"/>
      <c r="C45" s="249"/>
      <c r="D45" s="249"/>
      <c r="E45" s="249"/>
      <c r="F45" s="249"/>
      <c r="G45" s="249"/>
      <c r="H45" t="s">
        <v>56</v>
      </c>
    </row>
    <row r="46" spans="1:8" x14ac:dyDescent="0.2">
      <c r="B46" s="242"/>
      <c r="C46" s="242"/>
      <c r="D46" s="242"/>
      <c r="E46" s="242"/>
      <c r="F46" s="242"/>
      <c r="G46" s="242"/>
    </row>
    <row r="47" spans="1:8" x14ac:dyDescent="0.2">
      <c r="B47" s="242"/>
      <c r="C47" s="242"/>
      <c r="D47" s="242"/>
      <c r="E47" s="242"/>
      <c r="F47" s="242"/>
      <c r="G47" s="242"/>
    </row>
    <row r="48" spans="1:8" x14ac:dyDescent="0.2">
      <c r="B48" s="242"/>
      <c r="C48" s="242"/>
      <c r="D48" s="242"/>
      <c r="E48" s="242"/>
      <c r="F48" s="242"/>
      <c r="G48" s="242"/>
    </row>
    <row r="49" spans="2:7" x14ac:dyDescent="0.2">
      <c r="B49" s="242"/>
      <c r="C49" s="242"/>
      <c r="D49" s="242"/>
      <c r="E49" s="242"/>
      <c r="F49" s="242"/>
      <c r="G49" s="242"/>
    </row>
    <row r="50" spans="2:7" x14ac:dyDescent="0.2">
      <c r="B50" s="242"/>
      <c r="C50" s="242"/>
      <c r="D50" s="242"/>
      <c r="E50" s="242"/>
      <c r="F50" s="242"/>
      <c r="G50" s="242"/>
    </row>
    <row r="51" spans="2:7" x14ac:dyDescent="0.2">
      <c r="B51" s="242"/>
      <c r="C51" s="242"/>
      <c r="D51" s="242"/>
      <c r="E51" s="242"/>
      <c r="F51" s="242"/>
      <c r="G51" s="242"/>
    </row>
    <row r="52" spans="2:7" x14ac:dyDescent="0.2">
      <c r="B52" s="242"/>
      <c r="C52" s="242"/>
      <c r="D52" s="242"/>
      <c r="E52" s="242"/>
      <c r="F52" s="242"/>
      <c r="G52" s="242"/>
    </row>
    <row r="53" spans="2:7" x14ac:dyDescent="0.2">
      <c r="B53" s="242"/>
      <c r="C53" s="242"/>
      <c r="D53" s="242"/>
      <c r="E53" s="242"/>
      <c r="F53" s="242"/>
      <c r="G53" s="242"/>
    </row>
    <row r="54" spans="2:7" x14ac:dyDescent="0.2">
      <c r="B54" s="242"/>
      <c r="C54" s="242"/>
      <c r="D54" s="242"/>
      <c r="E54" s="242"/>
      <c r="F54" s="242"/>
      <c r="G54" s="242"/>
    </row>
    <row r="55" spans="2:7" x14ac:dyDescent="0.2">
      <c r="B55" s="242"/>
      <c r="C55" s="242"/>
      <c r="D55" s="242"/>
      <c r="E55" s="242"/>
      <c r="F55" s="242"/>
      <c r="G55" s="242"/>
    </row>
  </sheetData>
  <mergeCells count="23">
    <mergeCell ref="B51:G51"/>
    <mergeCell ref="B52:G52"/>
    <mergeCell ref="B53:G53"/>
    <mergeCell ref="B54:G54"/>
    <mergeCell ref="B55:G55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C12:E12"/>
    <mergeCell ref="C7:E7"/>
    <mergeCell ref="C8:E8"/>
    <mergeCell ref="C9:E9"/>
    <mergeCell ref="C10:E10"/>
    <mergeCell ref="C11:E1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workbookViewId="0">
      <selection activeCell="K26" sqref="K2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1" t="s">
        <v>12</v>
      </c>
      <c r="B1" s="12"/>
      <c r="C1" s="12"/>
      <c r="D1" s="12"/>
      <c r="E1" s="12"/>
      <c r="F1" s="12"/>
      <c r="G1" s="12"/>
    </row>
    <row r="2" spans="1:57" ht="12.75" customHeight="1" x14ac:dyDescent="0.2">
      <c r="A2" s="13" t="s">
        <v>13</v>
      </c>
      <c r="B2" s="14"/>
      <c r="C2" s="15"/>
      <c r="D2" s="15"/>
      <c r="E2" s="16"/>
      <c r="F2" s="17" t="s">
        <v>14</v>
      </c>
      <c r="G2" s="18"/>
    </row>
    <row r="3" spans="1:57" ht="3" hidden="1" customHeight="1" x14ac:dyDescent="0.2">
      <c r="A3" s="19"/>
      <c r="B3" s="20"/>
      <c r="C3" s="21"/>
      <c r="D3" s="21"/>
      <c r="E3" s="22"/>
      <c r="F3" s="23"/>
      <c r="G3" s="24"/>
    </row>
    <row r="4" spans="1:57" ht="12" customHeight="1" x14ac:dyDescent="0.2">
      <c r="A4" s="25" t="s">
        <v>15</v>
      </c>
      <c r="B4" s="20"/>
      <c r="C4" s="21" t="s">
        <v>16</v>
      </c>
      <c r="D4" s="21"/>
      <c r="E4" s="22"/>
      <c r="F4" s="23" t="s">
        <v>17</v>
      </c>
      <c r="G4" s="26"/>
    </row>
    <row r="5" spans="1:57" ht="12.95" customHeight="1" x14ac:dyDescent="0.2">
      <c r="A5" s="27" t="s">
        <v>18</v>
      </c>
      <c r="B5" s="28"/>
      <c r="C5" s="29" t="s">
        <v>329</v>
      </c>
      <c r="D5" s="30"/>
      <c r="E5" s="28"/>
      <c r="F5" s="23" t="s">
        <v>19</v>
      </c>
      <c r="G5" s="24"/>
    </row>
    <row r="6" spans="1:57" ht="12.95" customHeight="1" x14ac:dyDescent="0.2">
      <c r="A6" s="25" t="s">
        <v>10</v>
      </c>
      <c r="B6" s="20"/>
      <c r="C6" s="21" t="s">
        <v>20</v>
      </c>
      <c r="D6" s="21"/>
      <c r="E6" s="22"/>
      <c r="F6" s="31" t="s">
        <v>21</v>
      </c>
      <c r="G6" s="32"/>
      <c r="O6" s="33"/>
    </row>
    <row r="7" spans="1:57" ht="27" customHeight="1" x14ac:dyDescent="0.2">
      <c r="A7" s="34"/>
      <c r="B7" s="35"/>
      <c r="C7" s="238" t="s">
        <v>375</v>
      </c>
      <c r="D7" s="239"/>
      <c r="E7" s="240"/>
      <c r="F7" s="36" t="s">
        <v>22</v>
      </c>
      <c r="G7" s="32"/>
      <c r="I7" s="33"/>
    </row>
    <row r="8" spans="1:57" ht="26.25" customHeight="1" x14ac:dyDescent="0.2">
      <c r="A8" s="37" t="s">
        <v>23</v>
      </c>
      <c r="B8" s="23"/>
      <c r="C8" s="235" t="s">
        <v>411</v>
      </c>
      <c r="D8" s="236"/>
      <c r="E8" s="237"/>
      <c r="F8" s="38" t="s">
        <v>24</v>
      </c>
      <c r="G8" s="39"/>
      <c r="H8" s="40"/>
      <c r="I8" s="41"/>
    </row>
    <row r="9" spans="1:57" ht="24" customHeight="1" x14ac:dyDescent="0.2">
      <c r="A9" s="37" t="s">
        <v>25</v>
      </c>
      <c r="B9" s="23"/>
      <c r="C9" s="235" t="s">
        <v>411</v>
      </c>
      <c r="D9" s="236"/>
      <c r="E9" s="237"/>
      <c r="F9" s="23"/>
      <c r="G9" s="42"/>
      <c r="H9" s="2"/>
    </row>
    <row r="10" spans="1:57" x14ac:dyDescent="0.2">
      <c r="A10" s="37" t="s">
        <v>26</v>
      </c>
      <c r="B10" s="23"/>
      <c r="C10" s="241" t="s">
        <v>11</v>
      </c>
      <c r="D10" s="241"/>
      <c r="E10" s="241"/>
      <c r="F10" s="43"/>
      <c r="G10" s="44"/>
      <c r="H10" s="45"/>
    </row>
    <row r="11" spans="1:57" ht="13.5" customHeight="1" x14ac:dyDescent="0.2">
      <c r="A11" s="37" t="s">
        <v>27</v>
      </c>
      <c r="B11" s="23"/>
      <c r="C11" s="241"/>
      <c r="D11" s="241"/>
      <c r="E11" s="241"/>
      <c r="F11" s="46" t="s">
        <v>28</v>
      </c>
      <c r="G11" s="47">
        <v>18252</v>
      </c>
      <c r="H11" s="2"/>
      <c r="BA11" s="48"/>
      <c r="BB11" s="48"/>
      <c r="BC11" s="48"/>
      <c r="BD11" s="48"/>
      <c r="BE11" s="48"/>
    </row>
    <row r="12" spans="1:57" ht="28.5" customHeight="1" x14ac:dyDescent="0.2">
      <c r="A12" s="49" t="s">
        <v>29</v>
      </c>
      <c r="B12" s="20"/>
      <c r="C12" s="235" t="s">
        <v>389</v>
      </c>
      <c r="D12" s="236"/>
      <c r="E12" s="237"/>
      <c r="F12" s="50" t="s">
        <v>30</v>
      </c>
      <c r="G12" s="51"/>
      <c r="H12" s="2"/>
    </row>
    <row r="13" spans="1:57" ht="28.5" customHeight="1" thickBot="1" x14ac:dyDescent="0.25">
      <c r="A13" s="52" t="s">
        <v>428</v>
      </c>
      <c r="B13" s="53"/>
      <c r="C13" s="53"/>
      <c r="D13" s="53"/>
      <c r="E13" s="54"/>
      <c r="F13" s="54"/>
      <c r="G13" s="55"/>
      <c r="H13" s="2"/>
    </row>
    <row r="14" spans="1:57" ht="17.25" customHeight="1" thickBot="1" x14ac:dyDescent="0.25">
      <c r="A14" s="56" t="s">
        <v>31</v>
      </c>
      <c r="B14" s="57"/>
      <c r="C14" s="58"/>
      <c r="D14" s="59" t="s">
        <v>32</v>
      </c>
      <c r="E14" s="60"/>
      <c r="F14" s="60"/>
      <c r="G14" s="58"/>
    </row>
    <row r="15" spans="1:57" ht="15.95" customHeight="1" x14ac:dyDescent="0.2">
      <c r="A15" s="61"/>
      <c r="B15" s="62" t="s">
        <v>33</v>
      </c>
      <c r="C15" s="305">
        <f>'Rekapitulace - INV'!E13</f>
        <v>0</v>
      </c>
      <c r="D15" s="292"/>
      <c r="E15" s="293"/>
      <c r="F15" s="294"/>
      <c r="G15" s="295"/>
    </row>
    <row r="16" spans="1:57" ht="15.95" customHeight="1" x14ac:dyDescent="0.2">
      <c r="A16" s="61" t="s">
        <v>34</v>
      </c>
      <c r="B16" s="62" t="s">
        <v>35</v>
      </c>
      <c r="C16" s="305">
        <f>'Rekapitulace - INV'!F13</f>
        <v>0</v>
      </c>
      <c r="D16" s="296"/>
      <c r="E16" s="297"/>
      <c r="F16" s="298"/>
      <c r="G16" s="295"/>
    </row>
    <row r="17" spans="1:9" ht="15.95" customHeight="1" x14ac:dyDescent="0.2">
      <c r="A17" s="61" t="s">
        <v>36</v>
      </c>
      <c r="B17" s="62" t="s">
        <v>37</v>
      </c>
      <c r="C17" s="305">
        <f>'Rekapitulace - INV'!H13</f>
        <v>0</v>
      </c>
      <c r="D17" s="296"/>
      <c r="E17" s="297"/>
      <c r="F17" s="298"/>
      <c r="G17" s="295"/>
    </row>
    <row r="18" spans="1:9" ht="15.95" customHeight="1" x14ac:dyDescent="0.2">
      <c r="A18" s="64" t="s">
        <v>38</v>
      </c>
      <c r="B18" s="65" t="s">
        <v>39</v>
      </c>
      <c r="C18" s="305">
        <f>'Rekapitulace - INV'!G13</f>
        <v>0</v>
      </c>
      <c r="D18" s="296"/>
      <c r="E18" s="297"/>
      <c r="F18" s="298"/>
      <c r="G18" s="295"/>
    </row>
    <row r="19" spans="1:9" ht="15.95" customHeight="1" x14ac:dyDescent="0.2">
      <c r="A19" s="66" t="s">
        <v>40</v>
      </c>
      <c r="B19" s="62"/>
      <c r="C19" s="305">
        <f>SUM(C15:C18)</f>
        <v>0</v>
      </c>
      <c r="D19" s="296"/>
      <c r="E19" s="297"/>
      <c r="F19" s="298"/>
      <c r="G19" s="295"/>
    </row>
    <row r="20" spans="1:9" ht="15.95" customHeight="1" x14ac:dyDescent="0.2">
      <c r="A20" s="304"/>
      <c r="B20" s="300"/>
      <c r="C20" s="306"/>
      <c r="D20" s="296"/>
      <c r="E20" s="297"/>
      <c r="F20" s="298"/>
      <c r="G20" s="295"/>
    </row>
    <row r="21" spans="1:9" ht="15.95" customHeight="1" x14ac:dyDescent="0.2">
      <c r="A21" s="66" t="s">
        <v>41</v>
      </c>
      <c r="B21" s="62"/>
      <c r="C21" s="305">
        <f>'Rekapitulace - INV'!I13</f>
        <v>0</v>
      </c>
      <c r="D21" s="296"/>
      <c r="E21" s="297"/>
      <c r="F21" s="298"/>
      <c r="G21" s="295"/>
    </row>
    <row r="22" spans="1:9" ht="15.95" customHeight="1" x14ac:dyDescent="0.2">
      <c r="A22" s="67" t="s">
        <v>42</v>
      </c>
      <c r="B22" s="68"/>
      <c r="C22" s="305">
        <f>C19+C21</f>
        <v>0</v>
      </c>
      <c r="D22" s="296"/>
      <c r="E22" s="297"/>
      <c r="F22" s="298"/>
      <c r="G22" s="295"/>
    </row>
    <row r="23" spans="1:9" ht="15.95" customHeight="1" thickBot="1" x14ac:dyDescent="0.25">
      <c r="A23" s="243" t="s">
        <v>43</v>
      </c>
      <c r="B23" s="244"/>
      <c r="C23" s="307">
        <f>C22+G23</f>
        <v>0</v>
      </c>
      <c r="D23" s="69" t="s">
        <v>44</v>
      </c>
      <c r="E23" s="70"/>
      <c r="F23" s="71"/>
      <c r="G23" s="290">
        <f>'Rekapitulace - INV'!I18</f>
        <v>0</v>
      </c>
    </row>
    <row r="24" spans="1:9" x14ac:dyDescent="0.2">
      <c r="A24" s="72" t="s">
        <v>45</v>
      </c>
      <c r="B24" s="73"/>
      <c r="C24" s="74"/>
      <c r="D24" s="73" t="s">
        <v>0</v>
      </c>
      <c r="E24" s="73"/>
      <c r="F24" s="75" t="s">
        <v>1</v>
      </c>
      <c r="G24" s="76"/>
    </row>
    <row r="25" spans="1:9" x14ac:dyDescent="0.2">
      <c r="A25" s="67" t="s">
        <v>46</v>
      </c>
      <c r="B25" s="68"/>
      <c r="C25" s="77"/>
      <c r="D25" s="68" t="s">
        <v>46</v>
      </c>
      <c r="E25" s="78"/>
      <c r="F25" s="79" t="s">
        <v>46</v>
      </c>
      <c r="G25" s="80"/>
    </row>
    <row r="26" spans="1:9" ht="37.5" customHeight="1" x14ac:dyDescent="0.2">
      <c r="A26" s="67" t="s">
        <v>47</v>
      </c>
      <c r="B26" s="81"/>
      <c r="C26" s="77"/>
      <c r="D26" s="68" t="s">
        <v>47</v>
      </c>
      <c r="E26" s="78"/>
      <c r="F26" s="79" t="s">
        <v>47</v>
      </c>
      <c r="G26" s="80"/>
    </row>
    <row r="27" spans="1:9" x14ac:dyDescent="0.2">
      <c r="A27" s="67"/>
      <c r="B27" s="82"/>
      <c r="C27" s="77"/>
      <c r="D27" s="68"/>
      <c r="E27" s="78"/>
      <c r="F27" s="79"/>
      <c r="G27" s="80"/>
    </row>
    <row r="28" spans="1:9" x14ac:dyDescent="0.2">
      <c r="A28" s="67" t="s">
        <v>48</v>
      </c>
      <c r="B28" s="68"/>
      <c r="C28" s="77"/>
      <c r="D28" s="79" t="s">
        <v>49</v>
      </c>
      <c r="E28" s="77"/>
      <c r="F28" s="83" t="s">
        <v>49</v>
      </c>
      <c r="G28" s="80"/>
    </row>
    <row r="29" spans="1:9" ht="69" customHeight="1" x14ac:dyDescent="0.2">
      <c r="A29" s="67"/>
      <c r="B29" s="68"/>
      <c r="C29" s="84"/>
      <c r="D29" s="85"/>
      <c r="E29" s="84"/>
      <c r="F29" s="68"/>
      <c r="G29" s="80"/>
    </row>
    <row r="30" spans="1:9" x14ac:dyDescent="0.2">
      <c r="A30" s="86" t="s">
        <v>50</v>
      </c>
      <c r="B30" s="87"/>
      <c r="C30" s="88">
        <v>21</v>
      </c>
      <c r="D30" s="87" t="s">
        <v>51</v>
      </c>
      <c r="E30" s="89"/>
      <c r="F30" s="245">
        <f>C23-F32</f>
        <v>0</v>
      </c>
      <c r="G30" s="246"/>
      <c r="I30" s="211">
        <f>F30</f>
        <v>0</v>
      </c>
    </row>
    <row r="31" spans="1:9" x14ac:dyDescent="0.2">
      <c r="A31" s="86" t="s">
        <v>52</v>
      </c>
      <c r="B31" s="87"/>
      <c r="C31" s="88">
        <v>21</v>
      </c>
      <c r="D31" s="87" t="s">
        <v>53</v>
      </c>
      <c r="E31" s="89"/>
      <c r="F31" s="245">
        <f>ROUND(PRODUCT(F30,C31/100),0)</f>
        <v>0</v>
      </c>
      <c r="G31" s="246"/>
    </row>
    <row r="32" spans="1:9" x14ac:dyDescent="0.2">
      <c r="A32" s="86" t="s">
        <v>50</v>
      </c>
      <c r="B32" s="87"/>
      <c r="C32" s="88">
        <v>15</v>
      </c>
      <c r="D32" s="87" t="s">
        <v>53</v>
      </c>
      <c r="E32" s="89"/>
      <c r="F32" s="245">
        <v>0</v>
      </c>
      <c r="G32" s="246"/>
    </row>
    <row r="33" spans="1:8" x14ac:dyDescent="0.2">
      <c r="A33" s="86" t="s">
        <v>52</v>
      </c>
      <c r="B33" s="90"/>
      <c r="C33" s="91">
        <v>15</v>
      </c>
      <c r="D33" s="87" t="s">
        <v>53</v>
      </c>
      <c r="E33" s="63"/>
      <c r="F33" s="245">
        <f>ROUND(PRODUCT(F32,C33/100),0)</f>
        <v>0</v>
      </c>
      <c r="G33" s="246"/>
    </row>
    <row r="34" spans="1:8" s="95" customFormat="1" ht="19.5" customHeight="1" thickBot="1" x14ac:dyDescent="0.3">
      <c r="A34" s="92" t="s">
        <v>54</v>
      </c>
      <c r="B34" s="93"/>
      <c r="C34" s="93"/>
      <c r="D34" s="93"/>
      <c r="E34" s="94"/>
      <c r="F34" s="247">
        <f>ROUND(SUM(F30:F33),0)</f>
        <v>0</v>
      </c>
      <c r="G34" s="248"/>
    </row>
    <row r="36" spans="1:8" x14ac:dyDescent="0.2">
      <c r="A36" s="1" t="s">
        <v>55</v>
      </c>
      <c r="B36" s="1"/>
      <c r="C36" s="1"/>
      <c r="D36" s="1"/>
      <c r="E36" s="1"/>
      <c r="F36" s="1"/>
      <c r="G36" s="1"/>
      <c r="H36" t="s">
        <v>56</v>
      </c>
    </row>
    <row r="37" spans="1:8" ht="14.25" customHeight="1" x14ac:dyDescent="0.2">
      <c r="A37" s="1"/>
      <c r="B37" s="249"/>
      <c r="C37" s="249"/>
      <c r="D37" s="249"/>
      <c r="E37" s="249"/>
      <c r="F37" s="249"/>
      <c r="G37" s="249"/>
      <c r="H37" t="s">
        <v>56</v>
      </c>
    </row>
    <row r="38" spans="1:8" ht="12.75" customHeight="1" x14ac:dyDescent="0.2">
      <c r="A38" s="96"/>
      <c r="B38" s="249"/>
      <c r="C38" s="249"/>
      <c r="D38" s="249"/>
      <c r="E38" s="249"/>
      <c r="F38" s="249"/>
      <c r="G38" s="249"/>
      <c r="H38" t="s">
        <v>56</v>
      </c>
    </row>
    <row r="39" spans="1:8" x14ac:dyDescent="0.2">
      <c r="A39" s="96"/>
      <c r="B39" s="249"/>
      <c r="C39" s="249"/>
      <c r="D39" s="249"/>
      <c r="E39" s="249"/>
      <c r="F39" s="249"/>
      <c r="G39" s="249"/>
      <c r="H39" t="s">
        <v>56</v>
      </c>
    </row>
    <row r="40" spans="1:8" x14ac:dyDescent="0.2">
      <c r="A40" s="96"/>
      <c r="B40" s="249"/>
      <c r="C40" s="249"/>
      <c r="D40" s="249"/>
      <c r="E40" s="249"/>
      <c r="F40" s="249"/>
      <c r="G40" s="249"/>
      <c r="H40" t="s">
        <v>56</v>
      </c>
    </row>
    <row r="41" spans="1:8" x14ac:dyDescent="0.2">
      <c r="A41" s="96"/>
      <c r="B41" s="249"/>
      <c r="C41" s="249"/>
      <c r="D41" s="249"/>
      <c r="E41" s="249"/>
      <c r="F41" s="249"/>
      <c r="G41" s="249"/>
      <c r="H41" t="s">
        <v>56</v>
      </c>
    </row>
    <row r="42" spans="1:8" x14ac:dyDescent="0.2">
      <c r="A42" s="96"/>
      <c r="B42" s="249"/>
      <c r="C42" s="249"/>
      <c r="D42" s="249"/>
      <c r="E42" s="249"/>
      <c r="F42" s="249"/>
      <c r="G42" s="249"/>
      <c r="H42" t="s">
        <v>56</v>
      </c>
    </row>
    <row r="43" spans="1:8" x14ac:dyDescent="0.2">
      <c r="A43" s="96"/>
      <c r="B43" s="249"/>
      <c r="C43" s="249"/>
      <c r="D43" s="249"/>
      <c r="E43" s="249"/>
      <c r="F43" s="249"/>
      <c r="G43" s="249"/>
      <c r="H43" t="s">
        <v>56</v>
      </c>
    </row>
    <row r="44" spans="1:8" x14ac:dyDescent="0.2">
      <c r="A44" s="96"/>
      <c r="B44" s="249"/>
      <c r="C44" s="249"/>
      <c r="D44" s="249"/>
      <c r="E44" s="249"/>
      <c r="F44" s="249"/>
      <c r="G44" s="249"/>
      <c r="H44" t="s">
        <v>56</v>
      </c>
    </row>
    <row r="45" spans="1:8" ht="0.75" customHeight="1" x14ac:dyDescent="0.2">
      <c r="A45" s="96"/>
      <c r="B45" s="249"/>
      <c r="C45" s="249"/>
      <c r="D45" s="249"/>
      <c r="E45" s="249"/>
      <c r="F45" s="249"/>
      <c r="G45" s="249"/>
      <c r="H45" t="s">
        <v>56</v>
      </c>
    </row>
    <row r="46" spans="1:8" x14ac:dyDescent="0.2">
      <c r="B46" s="242"/>
      <c r="C46" s="242"/>
      <c r="D46" s="242"/>
      <c r="E46" s="242"/>
      <c r="F46" s="242"/>
      <c r="G46" s="242"/>
    </row>
    <row r="47" spans="1:8" x14ac:dyDescent="0.2">
      <c r="B47" s="242"/>
      <c r="C47" s="242"/>
      <c r="D47" s="242"/>
      <c r="E47" s="242"/>
      <c r="F47" s="242"/>
      <c r="G47" s="242"/>
    </row>
    <row r="48" spans="1:8" x14ac:dyDescent="0.2">
      <c r="B48" s="242"/>
      <c r="C48" s="242"/>
      <c r="D48" s="242"/>
      <c r="E48" s="242"/>
      <c r="F48" s="242"/>
      <c r="G48" s="242"/>
    </row>
    <row r="49" spans="2:7" x14ac:dyDescent="0.2">
      <c r="B49" s="242"/>
      <c r="C49" s="242"/>
      <c r="D49" s="242"/>
      <c r="E49" s="242"/>
      <c r="F49" s="242"/>
      <c r="G49" s="242"/>
    </row>
    <row r="50" spans="2:7" x14ac:dyDescent="0.2">
      <c r="B50" s="242"/>
      <c r="C50" s="242"/>
      <c r="D50" s="242"/>
      <c r="E50" s="242"/>
      <c r="F50" s="242"/>
      <c r="G50" s="242"/>
    </row>
    <row r="51" spans="2:7" x14ac:dyDescent="0.2">
      <c r="B51" s="242"/>
      <c r="C51" s="242"/>
      <c r="D51" s="242"/>
      <c r="E51" s="242"/>
      <c r="F51" s="242"/>
      <c r="G51" s="242"/>
    </row>
    <row r="52" spans="2:7" x14ac:dyDescent="0.2">
      <c r="B52" s="242"/>
      <c r="C52" s="242"/>
      <c r="D52" s="242"/>
      <c r="E52" s="242"/>
      <c r="F52" s="242"/>
      <c r="G52" s="242"/>
    </row>
    <row r="53" spans="2:7" x14ac:dyDescent="0.2">
      <c r="B53" s="242"/>
      <c r="C53" s="242"/>
      <c r="D53" s="242"/>
      <c r="E53" s="242"/>
      <c r="F53" s="242"/>
      <c r="G53" s="242"/>
    </row>
    <row r="54" spans="2:7" x14ac:dyDescent="0.2">
      <c r="B54" s="242"/>
      <c r="C54" s="242"/>
      <c r="D54" s="242"/>
      <c r="E54" s="242"/>
      <c r="F54" s="242"/>
      <c r="G54" s="242"/>
    </row>
    <row r="55" spans="2:7" x14ac:dyDescent="0.2">
      <c r="B55" s="242"/>
      <c r="C55" s="242"/>
      <c r="D55" s="242"/>
      <c r="E55" s="242"/>
      <c r="F55" s="242"/>
      <c r="G55" s="242"/>
    </row>
  </sheetData>
  <mergeCells count="23">
    <mergeCell ref="B51:G51"/>
    <mergeCell ref="B52:G52"/>
    <mergeCell ref="B53:G53"/>
    <mergeCell ref="B54:G54"/>
    <mergeCell ref="B55:G55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C12:E12"/>
    <mergeCell ref="C7:E7"/>
    <mergeCell ref="C8:E8"/>
    <mergeCell ref="C9:E9"/>
    <mergeCell ref="C10:E10"/>
    <mergeCell ref="C11:E1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0"/>
  <sheetViews>
    <sheetView workbookViewId="0">
      <selection activeCell="G18" sqref="G1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250" t="s">
        <v>57</v>
      </c>
      <c r="B1" s="251"/>
      <c r="C1" s="252" t="s">
        <v>70</v>
      </c>
      <c r="D1" s="253"/>
      <c r="E1" s="253"/>
      <c r="F1" s="254"/>
      <c r="G1" s="97" t="s">
        <v>58</v>
      </c>
      <c r="H1" s="98" t="s">
        <v>59</v>
      </c>
      <c r="I1" s="99"/>
    </row>
    <row r="2" spans="1:57" ht="13.5" thickBot="1" x14ac:dyDescent="0.25">
      <c r="A2" s="255" t="s">
        <v>60</v>
      </c>
      <c r="B2" s="256"/>
      <c r="C2" s="100" t="s">
        <v>376</v>
      </c>
      <c r="D2" s="101"/>
      <c r="E2" s="102"/>
      <c r="F2" s="101"/>
      <c r="G2" s="257" t="s">
        <v>61</v>
      </c>
      <c r="H2" s="258"/>
      <c r="I2" s="259"/>
    </row>
    <row r="3" spans="1:57" ht="13.5" thickTop="1" x14ac:dyDescent="0.2">
      <c r="A3" s="78"/>
      <c r="B3" s="78"/>
      <c r="C3" s="78"/>
      <c r="D3" s="78"/>
      <c r="E3" s="78"/>
      <c r="F3" s="68"/>
      <c r="G3" s="78"/>
      <c r="H3" s="78"/>
      <c r="I3" s="78"/>
    </row>
    <row r="4" spans="1:57" ht="19.5" customHeight="1" x14ac:dyDescent="0.25">
      <c r="A4" s="103" t="s">
        <v>429</v>
      </c>
      <c r="B4" s="104"/>
      <c r="C4" s="104"/>
      <c r="D4" s="104"/>
      <c r="E4" s="105"/>
      <c r="F4" s="104"/>
      <c r="G4" s="104"/>
      <c r="H4" s="104"/>
      <c r="I4" s="104"/>
    </row>
    <row r="5" spans="1:57" ht="13.5" thickBot="1" x14ac:dyDescent="0.25">
      <c r="A5" s="78"/>
      <c r="B5" s="78"/>
      <c r="C5" s="78"/>
      <c r="D5" s="78"/>
      <c r="E5" s="78"/>
      <c r="F5" s="78"/>
      <c r="G5" s="78"/>
      <c r="H5" s="78"/>
      <c r="I5" s="78"/>
    </row>
    <row r="6" spans="1:57" s="2" customFormat="1" ht="13.5" thickBot="1" x14ac:dyDescent="0.25">
      <c r="A6" s="106"/>
      <c r="B6" s="107" t="s">
        <v>62</v>
      </c>
      <c r="C6" s="107"/>
      <c r="D6" s="108"/>
      <c r="E6" s="109" t="s">
        <v>6</v>
      </c>
      <c r="F6" s="110" t="s">
        <v>7</v>
      </c>
      <c r="G6" s="110" t="s">
        <v>63</v>
      </c>
      <c r="H6" s="110" t="s">
        <v>64</v>
      </c>
      <c r="I6" s="111" t="s">
        <v>41</v>
      </c>
    </row>
    <row r="7" spans="1:57" s="2" customFormat="1" x14ac:dyDescent="0.2">
      <c r="A7" s="112" t="str">
        <f>'Položky - INV'!B7</f>
        <v>1</v>
      </c>
      <c r="B7" s="113" t="str">
        <f>'Položky - INV'!C7</f>
        <v>Výrobky truhlářské typické</v>
      </c>
      <c r="C7" s="68"/>
      <c r="D7" s="114"/>
      <c r="E7" s="278">
        <v>0</v>
      </c>
      <c r="F7" s="279">
        <f>'Položky - INV'!G22</f>
        <v>0</v>
      </c>
      <c r="G7" s="279">
        <v>0</v>
      </c>
      <c r="H7" s="279">
        <v>0</v>
      </c>
      <c r="I7" s="280">
        <v>0</v>
      </c>
    </row>
    <row r="8" spans="1:57" s="2" customFormat="1" x14ac:dyDescent="0.2">
      <c r="A8" s="112" t="str">
        <f>'Položky - INV'!B23</f>
        <v>2</v>
      </c>
      <c r="B8" s="113" t="str">
        <f>'Položky - INV'!C23</f>
        <v>Výrobky truhlářské atypické</v>
      </c>
      <c r="C8" s="68"/>
      <c r="D8" s="114"/>
      <c r="E8" s="278">
        <v>0</v>
      </c>
      <c r="F8" s="279">
        <f>'Položky - INV'!G50</f>
        <v>0</v>
      </c>
      <c r="G8" s="279">
        <v>0</v>
      </c>
      <c r="H8" s="279">
        <v>0</v>
      </c>
      <c r="I8" s="280">
        <v>0</v>
      </c>
    </row>
    <row r="9" spans="1:57" s="2" customFormat="1" x14ac:dyDescent="0.2">
      <c r="A9" s="112" t="s">
        <v>108</v>
      </c>
      <c r="B9" s="113" t="str">
        <f>'Položky - INV'!C51</f>
        <v>Ostatní mobiliář</v>
      </c>
      <c r="C9" s="68"/>
      <c r="D9" s="114"/>
      <c r="E9" s="278">
        <v>0</v>
      </c>
      <c r="F9" s="279">
        <f>'Položky - INV'!G63</f>
        <v>0</v>
      </c>
      <c r="G9" s="279">
        <v>0</v>
      </c>
      <c r="H9" s="279">
        <v>0</v>
      </c>
      <c r="I9" s="280">
        <v>0</v>
      </c>
    </row>
    <row r="10" spans="1:57" s="2" customFormat="1" x14ac:dyDescent="0.2">
      <c r="A10" s="112" t="s">
        <v>109</v>
      </c>
      <c r="B10" s="113" t="str">
        <f>'Položky - INV'!C64</f>
        <v>Zařízení koupelen a WC</v>
      </c>
      <c r="C10" s="68"/>
      <c r="D10" s="114"/>
      <c r="E10" s="278">
        <v>0</v>
      </c>
      <c r="F10" s="279">
        <f>'Položky - INV'!G79</f>
        <v>0</v>
      </c>
      <c r="G10" s="279">
        <v>0</v>
      </c>
      <c r="H10" s="279">
        <v>0</v>
      </c>
      <c r="I10" s="280">
        <v>0</v>
      </c>
    </row>
    <row r="11" spans="1:57" s="2" customFormat="1" x14ac:dyDescent="0.2">
      <c r="A11" s="112" t="s">
        <v>110</v>
      </c>
      <c r="B11" s="113" t="str">
        <f>'Položky - INV'!C80</f>
        <v>Prvky informačního systému</v>
      </c>
      <c r="C11" s="68"/>
      <c r="D11" s="114"/>
      <c r="E11" s="278">
        <v>0</v>
      </c>
      <c r="F11" s="279">
        <f>'Položky - INV'!G92</f>
        <v>0</v>
      </c>
      <c r="G11" s="279">
        <v>0</v>
      </c>
      <c r="H11" s="279">
        <v>0</v>
      </c>
      <c r="I11" s="280">
        <v>0</v>
      </c>
    </row>
    <row r="12" spans="1:57" s="2" customFormat="1" ht="13.5" thickBot="1" x14ac:dyDescent="0.25">
      <c r="A12" s="112" t="s">
        <v>65</v>
      </c>
      <c r="B12" s="113" t="str">
        <f>'Položky - INV'!C93</f>
        <v>Ostatní náklady</v>
      </c>
      <c r="C12" s="68"/>
      <c r="D12" s="114"/>
      <c r="E12" s="278">
        <v>0</v>
      </c>
      <c r="F12" s="279">
        <f>'Položky - INV'!G99</f>
        <v>0</v>
      </c>
      <c r="G12" s="279">
        <v>0</v>
      </c>
      <c r="H12" s="279">
        <v>0</v>
      </c>
      <c r="I12" s="280">
        <v>0</v>
      </c>
    </row>
    <row r="13" spans="1:57" s="118" customFormat="1" ht="13.5" thickBot="1" x14ac:dyDescent="0.25">
      <c r="A13" s="115"/>
      <c r="B13" s="116" t="s">
        <v>66</v>
      </c>
      <c r="C13" s="116"/>
      <c r="D13" s="117"/>
      <c r="E13" s="281">
        <f>SUM(E7:E11)</f>
        <v>0</v>
      </c>
      <c r="F13" s="282">
        <f>SUM(F7:F12)</f>
        <v>0</v>
      </c>
      <c r="G13" s="282">
        <f>SUM(G7:G12)</f>
        <v>0</v>
      </c>
      <c r="H13" s="282">
        <f>SUM(H7:H12)</f>
        <v>0</v>
      </c>
      <c r="I13" s="283">
        <f>SUM(I7:I12)</f>
        <v>0</v>
      </c>
    </row>
    <row r="14" spans="1:57" x14ac:dyDescent="0.2">
      <c r="A14" s="68"/>
      <c r="B14" s="68"/>
      <c r="C14" s="68"/>
      <c r="D14" s="68"/>
      <c r="E14" s="68"/>
      <c r="F14" s="68"/>
      <c r="G14" s="68"/>
      <c r="H14" s="68"/>
      <c r="I14" s="68"/>
    </row>
    <row r="15" spans="1:57" ht="19.5" customHeight="1" x14ac:dyDescent="0.25">
      <c r="A15" s="104" t="s">
        <v>430</v>
      </c>
      <c r="B15" s="104"/>
      <c r="C15" s="104"/>
      <c r="D15" s="104"/>
      <c r="E15" s="104"/>
      <c r="F15" s="104"/>
      <c r="G15" s="119"/>
      <c r="H15" s="104"/>
      <c r="I15" s="104"/>
      <c r="BA15" s="48"/>
      <c r="BB15" s="48"/>
      <c r="BC15" s="48"/>
      <c r="BD15" s="48"/>
      <c r="BE15" s="48"/>
    </row>
    <row r="16" spans="1:57" ht="13.5" thickBot="1" x14ac:dyDescent="0.25">
      <c r="A16" s="78"/>
      <c r="B16" s="78"/>
      <c r="C16" s="78"/>
      <c r="D16" s="78"/>
      <c r="E16" s="78"/>
      <c r="F16" s="78"/>
      <c r="G16" s="78"/>
      <c r="H16" s="78"/>
      <c r="I16" s="78"/>
    </row>
    <row r="17" spans="1:53" ht="25.5" x14ac:dyDescent="0.2">
      <c r="A17" s="72" t="s">
        <v>67</v>
      </c>
      <c r="B17" s="73"/>
      <c r="C17" s="73"/>
      <c r="D17" s="120"/>
      <c r="E17" s="121" t="s">
        <v>68</v>
      </c>
      <c r="F17" s="264" t="s">
        <v>107</v>
      </c>
      <c r="G17" s="265" t="s">
        <v>425</v>
      </c>
      <c r="H17" s="122"/>
      <c r="I17" s="123" t="s">
        <v>68</v>
      </c>
    </row>
    <row r="18" spans="1:53" ht="90" customHeight="1" x14ac:dyDescent="0.2">
      <c r="A18" s="266" t="s">
        <v>426</v>
      </c>
      <c r="B18" s="267"/>
      <c r="C18" s="267"/>
      <c r="D18" s="268"/>
      <c r="E18" s="287"/>
      <c r="F18" s="284">
        <v>1</v>
      </c>
      <c r="G18" s="285"/>
      <c r="H18" s="124"/>
      <c r="I18" s="286">
        <f>SUM(F18*G18)</f>
        <v>0</v>
      </c>
      <c r="BA18">
        <v>8</v>
      </c>
    </row>
    <row r="19" spans="1:53" ht="13.5" thickBot="1" x14ac:dyDescent="0.25">
      <c r="A19" s="125"/>
      <c r="B19" s="126" t="s">
        <v>69</v>
      </c>
      <c r="C19" s="127"/>
      <c r="D19" s="128"/>
      <c r="E19" s="129"/>
      <c r="F19" s="130"/>
      <c r="G19" s="130"/>
      <c r="H19" s="288">
        <f>SUM(I18)</f>
        <v>0</v>
      </c>
      <c r="I19" s="289"/>
    </row>
    <row r="21" spans="1:53" x14ac:dyDescent="0.2">
      <c r="B21" s="118"/>
      <c r="F21" s="131"/>
      <c r="G21" s="132"/>
      <c r="H21" s="132"/>
      <c r="I21" s="133"/>
    </row>
    <row r="22" spans="1:53" x14ac:dyDescent="0.2">
      <c r="F22" s="131"/>
      <c r="G22" s="132"/>
      <c r="H22" s="132"/>
      <c r="I22" s="133"/>
    </row>
    <row r="23" spans="1:53" x14ac:dyDescent="0.2">
      <c r="F23" s="131"/>
      <c r="G23" s="132"/>
      <c r="H23" s="132"/>
      <c r="I23" s="133"/>
    </row>
    <row r="24" spans="1:53" x14ac:dyDescent="0.2">
      <c r="F24" s="131"/>
      <c r="G24" s="132"/>
      <c r="H24" s="132"/>
      <c r="I24" s="133"/>
    </row>
    <row r="25" spans="1:53" x14ac:dyDescent="0.2">
      <c r="F25" s="131"/>
      <c r="G25" s="132"/>
      <c r="H25" s="132"/>
      <c r="I25" s="133"/>
    </row>
    <row r="26" spans="1:53" x14ac:dyDescent="0.2">
      <c r="F26" s="131"/>
      <c r="G26" s="132"/>
      <c r="H26" s="132"/>
      <c r="I26" s="133"/>
    </row>
    <row r="27" spans="1:53" x14ac:dyDescent="0.2">
      <c r="F27" s="131"/>
      <c r="G27" s="132"/>
      <c r="H27" s="132"/>
      <c r="I27" s="133"/>
    </row>
    <row r="28" spans="1:53" x14ac:dyDescent="0.2">
      <c r="F28" s="131"/>
      <c r="G28" s="132"/>
      <c r="H28" s="132"/>
      <c r="I28" s="133"/>
    </row>
    <row r="29" spans="1:53" x14ac:dyDescent="0.2">
      <c r="F29" s="131"/>
      <c r="G29" s="132"/>
      <c r="H29" s="132"/>
      <c r="I29" s="133"/>
    </row>
    <row r="30" spans="1:53" x14ac:dyDescent="0.2">
      <c r="F30" s="131"/>
      <c r="G30" s="132"/>
      <c r="H30" s="132"/>
      <c r="I30" s="133"/>
    </row>
    <row r="31" spans="1:53" x14ac:dyDescent="0.2">
      <c r="F31" s="131"/>
      <c r="G31" s="132"/>
      <c r="H31" s="132"/>
      <c r="I31" s="133"/>
    </row>
    <row r="32" spans="1:53" x14ac:dyDescent="0.2">
      <c r="F32" s="131"/>
      <c r="G32" s="132"/>
      <c r="H32" s="132"/>
      <c r="I32" s="133"/>
    </row>
    <row r="33" spans="6:9" x14ac:dyDescent="0.2">
      <c r="F33" s="131"/>
      <c r="G33" s="132"/>
      <c r="H33" s="132"/>
      <c r="I33" s="133"/>
    </row>
    <row r="34" spans="6:9" x14ac:dyDescent="0.2">
      <c r="F34" s="131"/>
      <c r="G34" s="132"/>
      <c r="H34" s="132"/>
      <c r="I34" s="133"/>
    </row>
    <row r="35" spans="6:9" x14ac:dyDescent="0.2">
      <c r="F35" s="131"/>
      <c r="G35" s="132"/>
      <c r="H35" s="132"/>
      <c r="I35" s="133"/>
    </row>
    <row r="36" spans="6:9" x14ac:dyDescent="0.2">
      <c r="F36" s="131"/>
      <c r="G36" s="132"/>
      <c r="H36" s="132"/>
      <c r="I36" s="133"/>
    </row>
    <row r="37" spans="6:9" x14ac:dyDescent="0.2">
      <c r="F37" s="131"/>
      <c r="G37" s="132"/>
      <c r="H37" s="132"/>
      <c r="I37" s="133"/>
    </row>
    <row r="38" spans="6:9" x14ac:dyDescent="0.2">
      <c r="F38" s="131"/>
      <c r="G38" s="132"/>
      <c r="H38" s="132"/>
      <c r="I38" s="133"/>
    </row>
    <row r="39" spans="6:9" x14ac:dyDescent="0.2">
      <c r="F39" s="131"/>
      <c r="G39" s="132"/>
      <c r="H39" s="132"/>
      <c r="I39" s="133"/>
    </row>
    <row r="40" spans="6:9" x14ac:dyDescent="0.2">
      <c r="F40" s="131"/>
      <c r="G40" s="132"/>
      <c r="H40" s="132"/>
      <c r="I40" s="133"/>
    </row>
    <row r="41" spans="6:9" x14ac:dyDescent="0.2">
      <c r="F41" s="131"/>
      <c r="G41" s="132"/>
      <c r="H41" s="132"/>
      <c r="I41" s="133"/>
    </row>
    <row r="42" spans="6:9" x14ac:dyDescent="0.2">
      <c r="F42" s="131"/>
      <c r="G42" s="132"/>
      <c r="H42" s="132"/>
      <c r="I42" s="133"/>
    </row>
    <row r="43" spans="6:9" x14ac:dyDescent="0.2">
      <c r="F43" s="131"/>
      <c r="G43" s="132"/>
      <c r="H43" s="132"/>
      <c r="I43" s="133"/>
    </row>
    <row r="44" spans="6:9" x14ac:dyDescent="0.2">
      <c r="F44" s="131"/>
      <c r="G44" s="132"/>
      <c r="H44" s="132"/>
      <c r="I44" s="133"/>
    </row>
    <row r="45" spans="6:9" x14ac:dyDescent="0.2">
      <c r="F45" s="131"/>
      <c r="G45" s="132"/>
      <c r="H45" s="132"/>
      <c r="I45" s="133"/>
    </row>
    <row r="46" spans="6:9" x14ac:dyDescent="0.2">
      <c r="F46" s="131"/>
      <c r="G46" s="132"/>
      <c r="H46" s="132"/>
      <c r="I46" s="133"/>
    </row>
    <row r="47" spans="6:9" x14ac:dyDescent="0.2">
      <c r="F47" s="131"/>
      <c r="G47" s="132"/>
      <c r="H47" s="132"/>
      <c r="I47" s="133"/>
    </row>
    <row r="48" spans="6:9" x14ac:dyDescent="0.2">
      <c r="F48" s="131"/>
      <c r="G48" s="132"/>
      <c r="H48" s="132"/>
      <c r="I48" s="133"/>
    </row>
    <row r="49" spans="6:9" x14ac:dyDescent="0.2">
      <c r="F49" s="131"/>
      <c r="G49" s="132"/>
      <c r="H49" s="132"/>
      <c r="I49" s="133"/>
    </row>
    <row r="50" spans="6:9" x14ac:dyDescent="0.2">
      <c r="F50" s="131"/>
      <c r="G50" s="132"/>
      <c r="H50" s="132"/>
      <c r="I50" s="133"/>
    </row>
    <row r="51" spans="6:9" x14ac:dyDescent="0.2">
      <c r="F51" s="131"/>
      <c r="G51" s="132"/>
      <c r="H51" s="132"/>
      <c r="I51" s="133"/>
    </row>
    <row r="52" spans="6:9" x14ac:dyDescent="0.2">
      <c r="F52" s="131"/>
      <c r="G52" s="132"/>
      <c r="H52" s="132"/>
      <c r="I52" s="133"/>
    </row>
    <row r="53" spans="6:9" x14ac:dyDescent="0.2">
      <c r="F53" s="131"/>
      <c r="G53" s="132"/>
      <c r="H53" s="132"/>
      <c r="I53" s="133"/>
    </row>
    <row r="54" spans="6:9" x14ac:dyDescent="0.2">
      <c r="F54" s="131"/>
      <c r="G54" s="132"/>
      <c r="H54" s="132"/>
      <c r="I54" s="133"/>
    </row>
    <row r="55" spans="6:9" x14ac:dyDescent="0.2">
      <c r="F55" s="131"/>
      <c r="G55" s="132"/>
      <c r="H55" s="132"/>
      <c r="I55" s="133"/>
    </row>
    <row r="56" spans="6:9" x14ac:dyDescent="0.2">
      <c r="F56" s="131"/>
      <c r="G56" s="132"/>
      <c r="H56" s="132"/>
      <c r="I56" s="133"/>
    </row>
    <row r="57" spans="6:9" x14ac:dyDescent="0.2">
      <c r="F57" s="131"/>
      <c r="G57" s="132"/>
      <c r="H57" s="132"/>
      <c r="I57" s="133"/>
    </row>
    <row r="58" spans="6:9" x14ac:dyDescent="0.2">
      <c r="F58" s="131"/>
      <c r="G58" s="132"/>
      <c r="H58" s="132"/>
      <c r="I58" s="133"/>
    </row>
    <row r="59" spans="6:9" x14ac:dyDescent="0.2">
      <c r="F59" s="131"/>
      <c r="G59" s="132"/>
      <c r="H59" s="132"/>
      <c r="I59" s="133"/>
    </row>
    <row r="60" spans="6:9" x14ac:dyDescent="0.2">
      <c r="F60" s="131"/>
      <c r="G60" s="132"/>
      <c r="H60" s="132"/>
      <c r="I60" s="133"/>
    </row>
    <row r="61" spans="6:9" x14ac:dyDescent="0.2">
      <c r="F61" s="131"/>
      <c r="G61" s="132"/>
      <c r="H61" s="132"/>
      <c r="I61" s="133"/>
    </row>
    <row r="62" spans="6:9" x14ac:dyDescent="0.2">
      <c r="F62" s="131"/>
      <c r="G62" s="132"/>
      <c r="H62" s="132"/>
      <c r="I62" s="133"/>
    </row>
    <row r="63" spans="6:9" x14ac:dyDescent="0.2">
      <c r="F63" s="131"/>
      <c r="G63" s="132"/>
      <c r="H63" s="132"/>
      <c r="I63" s="133"/>
    </row>
    <row r="64" spans="6:9" x14ac:dyDescent="0.2">
      <c r="F64" s="131"/>
      <c r="G64" s="132"/>
      <c r="H64" s="132"/>
      <c r="I64" s="133"/>
    </row>
    <row r="65" spans="6:9" x14ac:dyDescent="0.2">
      <c r="F65" s="131"/>
      <c r="G65" s="132"/>
      <c r="H65" s="132"/>
      <c r="I65" s="133"/>
    </row>
    <row r="66" spans="6:9" x14ac:dyDescent="0.2">
      <c r="F66" s="131"/>
      <c r="G66" s="132"/>
      <c r="H66" s="132"/>
      <c r="I66" s="133"/>
    </row>
    <row r="67" spans="6:9" x14ac:dyDescent="0.2">
      <c r="F67" s="131"/>
      <c r="G67" s="132"/>
      <c r="H67" s="132"/>
      <c r="I67" s="133"/>
    </row>
    <row r="68" spans="6:9" x14ac:dyDescent="0.2">
      <c r="F68" s="131"/>
      <c r="G68" s="132"/>
      <c r="H68" s="132"/>
      <c r="I68" s="133"/>
    </row>
    <row r="69" spans="6:9" x14ac:dyDescent="0.2">
      <c r="F69" s="131"/>
      <c r="G69" s="132"/>
      <c r="H69" s="132"/>
      <c r="I69" s="133"/>
    </row>
    <row r="70" spans="6:9" x14ac:dyDescent="0.2">
      <c r="F70" s="131"/>
      <c r="G70" s="132"/>
      <c r="H70" s="132"/>
      <c r="I70" s="133"/>
    </row>
  </sheetData>
  <mergeCells count="6">
    <mergeCell ref="A1:B1"/>
    <mergeCell ref="C1:F1"/>
    <mergeCell ref="A2:B2"/>
    <mergeCell ref="G2:I2"/>
    <mergeCell ref="H19:I19"/>
    <mergeCell ref="A18:D1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"/>
  <sheetViews>
    <sheetView showZeros="0" topLeftCell="A66" zoomScaleNormal="100" workbookViewId="0">
      <selection activeCell="F94" sqref="F94:F98"/>
    </sheetView>
  </sheetViews>
  <sheetFormatPr defaultRowHeight="12.75" x14ac:dyDescent="0.2"/>
  <cols>
    <col min="1" max="1" width="4.42578125" style="134" customWidth="1"/>
    <col min="2" max="2" width="10.5703125" style="134" customWidth="1"/>
    <col min="3" max="3" width="44.7109375" style="134" customWidth="1"/>
    <col min="4" max="4" width="4.5703125" style="134" customWidth="1"/>
    <col min="5" max="5" width="11.42578125" style="194" bestFit="1" customWidth="1"/>
    <col min="6" max="6" width="10.85546875" style="134" bestFit="1" customWidth="1"/>
    <col min="7" max="7" width="13.5703125" style="134" customWidth="1"/>
    <col min="8" max="8" width="14" style="134" customWidth="1"/>
    <col min="9" max="16384" width="9.140625" style="134"/>
  </cols>
  <sheetData>
    <row r="1" spans="1:31" ht="15.75" x14ac:dyDescent="0.25">
      <c r="A1" s="260" t="s">
        <v>431</v>
      </c>
      <c r="B1" s="260"/>
      <c r="C1" s="260"/>
      <c r="D1" s="260"/>
      <c r="E1" s="260"/>
      <c r="F1" s="260"/>
      <c r="G1" s="260"/>
      <c r="H1" s="276"/>
    </row>
    <row r="2" spans="1:31" ht="14.25" customHeight="1" thickBot="1" x14ac:dyDescent="0.25">
      <c r="A2" s="135"/>
      <c r="B2" s="136"/>
      <c r="C2" s="137"/>
      <c r="D2" s="137"/>
      <c r="E2" s="138"/>
      <c r="F2" s="137"/>
      <c r="G2" s="137"/>
      <c r="H2" s="276"/>
    </row>
    <row r="3" spans="1:31" ht="27" customHeight="1" thickTop="1" x14ac:dyDescent="0.2">
      <c r="A3" s="250" t="s">
        <v>57</v>
      </c>
      <c r="B3" s="251"/>
      <c r="C3" s="140" t="s">
        <v>70</v>
      </c>
      <c r="D3" s="141"/>
      <c r="E3" s="142" t="s">
        <v>71</v>
      </c>
      <c r="F3" s="143" t="str">
        <f>'Rekapitulace - INV'!H1</f>
        <v>1</v>
      </c>
      <c r="G3" s="141"/>
      <c r="H3" s="301"/>
    </row>
    <row r="4" spans="1:31" ht="13.5" thickBot="1" x14ac:dyDescent="0.25">
      <c r="A4" s="261" t="s">
        <v>60</v>
      </c>
      <c r="B4" s="256"/>
      <c r="C4" s="100" t="s">
        <v>376</v>
      </c>
      <c r="D4" s="145"/>
      <c r="E4" s="262"/>
      <c r="F4" s="263"/>
      <c r="G4" s="263"/>
      <c r="H4" s="302"/>
    </row>
    <row r="5" spans="1:31" ht="13.5" thickTop="1" x14ac:dyDescent="0.2">
      <c r="A5" s="147"/>
      <c r="B5" s="135"/>
      <c r="C5" s="135"/>
      <c r="D5" s="135"/>
      <c r="E5" s="148"/>
      <c r="F5" s="135"/>
      <c r="G5" s="149"/>
      <c r="H5" s="276"/>
    </row>
    <row r="6" spans="1:31" x14ac:dyDescent="0.2">
      <c r="A6" s="150" t="s">
        <v>72</v>
      </c>
      <c r="B6" s="151" t="s">
        <v>73</v>
      </c>
      <c r="C6" s="151" t="s">
        <v>74</v>
      </c>
      <c r="D6" s="151" t="s">
        <v>75</v>
      </c>
      <c r="E6" s="152" t="s">
        <v>76</v>
      </c>
      <c r="F6" s="151" t="s">
        <v>77</v>
      </c>
      <c r="G6" s="153" t="s">
        <v>78</v>
      </c>
      <c r="H6" s="153" t="s">
        <v>79</v>
      </c>
    </row>
    <row r="7" spans="1:31" x14ac:dyDescent="0.2">
      <c r="A7" s="154" t="s">
        <v>80</v>
      </c>
      <c r="B7" s="155" t="s">
        <v>59</v>
      </c>
      <c r="C7" s="156" t="s">
        <v>81</v>
      </c>
      <c r="D7" s="157"/>
      <c r="E7" s="158"/>
      <c r="F7" s="158"/>
      <c r="G7" s="159"/>
      <c r="H7" s="159"/>
    </row>
    <row r="8" spans="1:31" x14ac:dyDescent="0.2">
      <c r="A8" s="179"/>
      <c r="B8" s="161" t="s">
        <v>117</v>
      </c>
      <c r="C8" s="166" t="s">
        <v>247</v>
      </c>
      <c r="D8" s="162" t="s">
        <v>83</v>
      </c>
      <c r="E8" s="163">
        <v>1</v>
      </c>
      <c r="F8" s="219"/>
      <c r="G8" s="163">
        <f t="shared" ref="G8:G11" si="0">E8*F8</f>
        <v>0</v>
      </c>
      <c r="H8" s="212" t="s">
        <v>84</v>
      </c>
      <c r="I8" s="213"/>
      <c r="J8" s="213"/>
      <c r="K8" s="213"/>
      <c r="AD8" s="165"/>
      <c r="AE8" s="165"/>
    </row>
    <row r="9" spans="1:31" x14ac:dyDescent="0.2">
      <c r="A9" s="179"/>
      <c r="B9" s="161" t="s">
        <v>118</v>
      </c>
      <c r="C9" s="166" t="s">
        <v>248</v>
      </c>
      <c r="D9" s="162" t="s">
        <v>83</v>
      </c>
      <c r="E9" s="163">
        <v>1</v>
      </c>
      <c r="F9" s="219"/>
      <c r="G9" s="163">
        <f t="shared" si="0"/>
        <v>0</v>
      </c>
      <c r="H9" s="212" t="s">
        <v>84</v>
      </c>
      <c r="I9" s="213"/>
      <c r="J9" s="213"/>
      <c r="K9" s="213"/>
      <c r="AD9" s="165"/>
      <c r="AE9" s="165"/>
    </row>
    <row r="10" spans="1:31" x14ac:dyDescent="0.2">
      <c r="A10" s="179"/>
      <c r="B10" s="161" t="s">
        <v>123</v>
      </c>
      <c r="C10" s="167" t="s">
        <v>272</v>
      </c>
      <c r="D10" s="162" t="s">
        <v>83</v>
      </c>
      <c r="E10" s="180">
        <v>3</v>
      </c>
      <c r="F10" s="219"/>
      <c r="G10" s="168">
        <f t="shared" si="0"/>
        <v>0</v>
      </c>
      <c r="H10" s="212" t="s">
        <v>84</v>
      </c>
      <c r="I10" s="213"/>
      <c r="J10" s="213"/>
      <c r="K10" s="213"/>
      <c r="AD10" s="165"/>
      <c r="AE10" s="165"/>
    </row>
    <row r="11" spans="1:31" x14ac:dyDescent="0.2">
      <c r="A11" s="179"/>
      <c r="B11" s="161" t="s">
        <v>128</v>
      </c>
      <c r="C11" s="167" t="s">
        <v>361</v>
      </c>
      <c r="D11" s="162" t="s">
        <v>83</v>
      </c>
      <c r="E11" s="163">
        <v>1</v>
      </c>
      <c r="F11" s="219"/>
      <c r="G11" s="168">
        <f t="shared" si="0"/>
        <v>0</v>
      </c>
      <c r="H11" s="212" t="s">
        <v>84</v>
      </c>
      <c r="I11" s="213"/>
      <c r="J11" s="213"/>
      <c r="K11" s="213"/>
      <c r="AD11" s="165"/>
      <c r="AE11" s="165"/>
    </row>
    <row r="12" spans="1:31" ht="14.25" customHeight="1" x14ac:dyDescent="0.2">
      <c r="A12" s="179"/>
      <c r="B12" s="161" t="s">
        <v>133</v>
      </c>
      <c r="C12" s="167" t="s">
        <v>362</v>
      </c>
      <c r="D12" s="162" t="s">
        <v>83</v>
      </c>
      <c r="E12" s="163">
        <v>1</v>
      </c>
      <c r="F12" s="219"/>
      <c r="G12" s="192">
        <f t="shared" ref="G12:G18" si="1">E12*F12</f>
        <v>0</v>
      </c>
      <c r="H12" s="212" t="s">
        <v>84</v>
      </c>
      <c r="I12" s="213"/>
      <c r="J12" s="213"/>
      <c r="K12" s="213"/>
      <c r="AD12" s="165"/>
      <c r="AE12" s="165"/>
    </row>
    <row r="13" spans="1:31" ht="14.25" customHeight="1" x14ac:dyDescent="0.2">
      <c r="A13" s="179"/>
      <c r="B13" s="161" t="s">
        <v>257</v>
      </c>
      <c r="C13" s="167" t="s">
        <v>379</v>
      </c>
      <c r="D13" s="162" t="s">
        <v>83</v>
      </c>
      <c r="E13" s="163">
        <v>1</v>
      </c>
      <c r="F13" s="219"/>
      <c r="G13" s="168">
        <f t="shared" si="1"/>
        <v>0</v>
      </c>
      <c r="H13" s="212" t="s">
        <v>84</v>
      </c>
      <c r="AD13" s="165"/>
      <c r="AE13" s="165"/>
    </row>
    <row r="14" spans="1:31" ht="14.25" customHeight="1" x14ac:dyDescent="0.2">
      <c r="A14" s="179"/>
      <c r="B14" s="161" t="s">
        <v>134</v>
      </c>
      <c r="C14" s="167" t="s">
        <v>261</v>
      </c>
      <c r="D14" s="162" t="s">
        <v>83</v>
      </c>
      <c r="E14" s="180">
        <v>46</v>
      </c>
      <c r="F14" s="219"/>
      <c r="G14" s="168">
        <f t="shared" si="1"/>
        <v>0</v>
      </c>
      <c r="H14" s="212" t="s">
        <v>84</v>
      </c>
      <c r="AD14" s="165"/>
      <c r="AE14" s="165"/>
    </row>
    <row r="15" spans="1:31" ht="14.25" customHeight="1" x14ac:dyDescent="0.2">
      <c r="A15" s="179"/>
      <c r="B15" s="161" t="s">
        <v>262</v>
      </c>
      <c r="C15" s="167" t="s">
        <v>272</v>
      </c>
      <c r="D15" s="162" t="s">
        <v>83</v>
      </c>
      <c r="E15" s="180">
        <v>20</v>
      </c>
      <c r="F15" s="219"/>
      <c r="G15" s="168">
        <f t="shared" si="1"/>
        <v>0</v>
      </c>
      <c r="H15" s="212" t="s">
        <v>84</v>
      </c>
      <c r="AD15" s="165"/>
      <c r="AE15" s="165"/>
    </row>
    <row r="16" spans="1:31" ht="14.25" customHeight="1" x14ac:dyDescent="0.2">
      <c r="A16" s="179"/>
      <c r="B16" s="161" t="s">
        <v>263</v>
      </c>
      <c r="C16" s="167" t="s">
        <v>273</v>
      </c>
      <c r="D16" s="162" t="s">
        <v>83</v>
      </c>
      <c r="E16" s="180">
        <v>11</v>
      </c>
      <c r="F16" s="219"/>
      <c r="G16" s="168">
        <f t="shared" si="1"/>
        <v>0</v>
      </c>
      <c r="H16" s="212" t="s">
        <v>84</v>
      </c>
      <c r="AD16" s="165"/>
      <c r="AE16" s="165"/>
    </row>
    <row r="17" spans="1:31" ht="14.25" customHeight="1" x14ac:dyDescent="0.2">
      <c r="A17" s="179"/>
      <c r="B17" s="161" t="s">
        <v>264</v>
      </c>
      <c r="C17" s="167" t="s">
        <v>273</v>
      </c>
      <c r="D17" s="162" t="s">
        <v>83</v>
      </c>
      <c r="E17" s="180">
        <v>18</v>
      </c>
      <c r="F17" s="219"/>
      <c r="G17" s="168">
        <f t="shared" si="1"/>
        <v>0</v>
      </c>
      <c r="H17" s="212" t="s">
        <v>84</v>
      </c>
      <c r="AD17" s="165"/>
      <c r="AE17" s="165"/>
    </row>
    <row r="18" spans="1:31" ht="14.25" customHeight="1" x14ac:dyDescent="0.2">
      <c r="A18" s="179"/>
      <c r="B18" s="161" t="s">
        <v>266</v>
      </c>
      <c r="C18" s="167" t="s">
        <v>275</v>
      </c>
      <c r="D18" s="162" t="s">
        <v>83</v>
      </c>
      <c r="E18" s="180">
        <v>4</v>
      </c>
      <c r="F18" s="219"/>
      <c r="G18" s="168">
        <f t="shared" si="1"/>
        <v>0</v>
      </c>
      <c r="H18" s="212" t="s">
        <v>84</v>
      </c>
      <c r="AD18" s="165"/>
      <c r="AE18" s="165"/>
    </row>
    <row r="19" spans="1:31" x14ac:dyDescent="0.2">
      <c r="A19" s="160"/>
      <c r="B19" s="161" t="s">
        <v>85</v>
      </c>
      <c r="C19" s="167" t="s">
        <v>436</v>
      </c>
      <c r="D19" s="162" t="s">
        <v>107</v>
      </c>
      <c r="E19" s="163">
        <v>1</v>
      </c>
      <c r="F19" s="220"/>
      <c r="G19" s="163">
        <f>F19*E19</f>
        <v>0</v>
      </c>
      <c r="H19" s="164" t="s">
        <v>84</v>
      </c>
    </row>
    <row r="20" spans="1:31" x14ac:dyDescent="0.2">
      <c r="A20" s="160"/>
      <c r="B20" s="161" t="s">
        <v>86</v>
      </c>
      <c r="C20" s="167" t="s">
        <v>87</v>
      </c>
      <c r="D20" s="162" t="s">
        <v>107</v>
      </c>
      <c r="E20" s="163">
        <v>1</v>
      </c>
      <c r="F20" s="220"/>
      <c r="G20" s="163">
        <f>F20*E20</f>
        <v>0</v>
      </c>
      <c r="H20" s="164" t="s">
        <v>84</v>
      </c>
      <c r="AD20" s="165"/>
      <c r="AE20" s="165"/>
    </row>
    <row r="21" spans="1:31" x14ac:dyDescent="0.2">
      <c r="A21" s="160"/>
      <c r="B21" s="161" t="s">
        <v>88</v>
      </c>
      <c r="C21" s="167" t="s">
        <v>89</v>
      </c>
      <c r="D21" s="162" t="s">
        <v>107</v>
      </c>
      <c r="E21" s="163">
        <v>1</v>
      </c>
      <c r="F21" s="220"/>
      <c r="G21" s="163">
        <f>SUM(G8:G18)*E21</f>
        <v>0</v>
      </c>
      <c r="H21" s="164" t="s">
        <v>84</v>
      </c>
      <c r="AD21" s="165"/>
      <c r="AE21" s="165"/>
    </row>
    <row r="22" spans="1:31" x14ac:dyDescent="0.2">
      <c r="A22" s="169"/>
      <c r="B22" s="170" t="s">
        <v>90</v>
      </c>
      <c r="C22" s="171" t="str">
        <f>CONCATENATE(B7," ",C7)</f>
        <v>1 Výrobky truhlářské typické</v>
      </c>
      <c r="D22" s="172"/>
      <c r="E22" s="173"/>
      <c r="F22" s="173"/>
      <c r="G22" s="174">
        <f>SUM(G8:G21)</f>
        <v>0</v>
      </c>
      <c r="H22" s="174"/>
      <c r="AD22" s="165"/>
      <c r="AE22" s="165"/>
    </row>
    <row r="23" spans="1:31" x14ac:dyDescent="0.2">
      <c r="A23" s="154" t="s">
        <v>80</v>
      </c>
      <c r="B23" s="155" t="s">
        <v>91</v>
      </c>
      <c r="C23" s="175" t="s">
        <v>92</v>
      </c>
      <c r="D23" s="176"/>
      <c r="E23" s="177"/>
      <c r="F23" s="177"/>
      <c r="G23" s="178"/>
      <c r="H23" s="159"/>
      <c r="AD23" s="165"/>
      <c r="AE23" s="165"/>
    </row>
    <row r="24" spans="1:31" x14ac:dyDescent="0.2">
      <c r="A24" s="179"/>
      <c r="B24" s="161" t="s">
        <v>98</v>
      </c>
      <c r="C24" s="167" t="s">
        <v>288</v>
      </c>
      <c r="D24" s="162" t="s">
        <v>83</v>
      </c>
      <c r="E24" s="163">
        <v>11</v>
      </c>
      <c r="F24" s="220"/>
      <c r="G24" s="168">
        <f>E24*F24</f>
        <v>0</v>
      </c>
      <c r="H24" s="212" t="s">
        <v>84</v>
      </c>
      <c r="AD24" s="165"/>
      <c r="AE24" s="165"/>
    </row>
    <row r="25" spans="1:31" x14ac:dyDescent="0.2">
      <c r="A25" s="179"/>
      <c r="B25" s="161" t="s">
        <v>145</v>
      </c>
      <c r="C25" s="167" t="s">
        <v>368</v>
      </c>
      <c r="D25" s="162" t="s">
        <v>83</v>
      </c>
      <c r="E25" s="163">
        <v>2</v>
      </c>
      <c r="F25" s="220"/>
      <c r="G25" s="168">
        <f>E25*F25</f>
        <v>0</v>
      </c>
      <c r="H25" s="212" t="s">
        <v>84</v>
      </c>
      <c r="AD25" s="165"/>
      <c r="AE25" s="165"/>
    </row>
    <row r="26" spans="1:31" x14ac:dyDescent="0.2">
      <c r="A26" s="179"/>
      <c r="B26" s="161" t="s">
        <v>146</v>
      </c>
      <c r="C26" s="167" t="s">
        <v>289</v>
      </c>
      <c r="D26" s="162" t="s">
        <v>83</v>
      </c>
      <c r="E26" s="163">
        <v>2</v>
      </c>
      <c r="F26" s="220"/>
      <c r="G26" s="168">
        <f t="shared" ref="G26" si="2">E26*F26</f>
        <v>0</v>
      </c>
      <c r="H26" s="212" t="s">
        <v>84</v>
      </c>
      <c r="AD26" s="165"/>
      <c r="AE26" s="165"/>
    </row>
    <row r="27" spans="1:31" x14ac:dyDescent="0.2">
      <c r="A27" s="179"/>
      <c r="B27" s="161" t="s">
        <v>147</v>
      </c>
      <c r="C27" s="167" t="s">
        <v>369</v>
      </c>
      <c r="D27" s="162" t="s">
        <v>83</v>
      </c>
      <c r="E27" s="163">
        <v>1</v>
      </c>
      <c r="F27" s="220"/>
      <c r="G27" s="168">
        <f>E27*F27</f>
        <v>0</v>
      </c>
      <c r="H27" s="212" t="s">
        <v>84</v>
      </c>
      <c r="AD27" s="165"/>
      <c r="AE27" s="165"/>
    </row>
    <row r="28" spans="1:31" x14ac:dyDescent="0.2">
      <c r="A28" s="179"/>
      <c r="B28" s="161" t="s">
        <v>149</v>
      </c>
      <c r="C28" s="167" t="s">
        <v>387</v>
      </c>
      <c r="D28" s="162" t="s">
        <v>83</v>
      </c>
      <c r="E28" s="163">
        <v>1</v>
      </c>
      <c r="F28" s="220"/>
      <c r="G28" s="168">
        <f t="shared" ref="G28:G46" si="3">E28*F28</f>
        <v>0</v>
      </c>
      <c r="H28" s="212" t="s">
        <v>84</v>
      </c>
      <c r="AD28" s="165"/>
      <c r="AE28" s="165"/>
    </row>
    <row r="29" spans="1:31" x14ac:dyDescent="0.2">
      <c r="A29" s="179"/>
      <c r="B29" s="161" t="s">
        <v>150</v>
      </c>
      <c r="C29" s="167" t="s">
        <v>291</v>
      </c>
      <c r="D29" s="162" t="s">
        <v>83</v>
      </c>
      <c r="E29" s="163">
        <v>1</v>
      </c>
      <c r="F29" s="220"/>
      <c r="G29" s="168">
        <f t="shared" si="3"/>
        <v>0</v>
      </c>
      <c r="H29" s="212" t="s">
        <v>84</v>
      </c>
      <c r="AD29" s="165"/>
      <c r="AE29" s="165"/>
    </row>
    <row r="30" spans="1:31" x14ac:dyDescent="0.2">
      <c r="A30" s="179"/>
      <c r="B30" s="161" t="s">
        <v>151</v>
      </c>
      <c r="C30" s="167" t="s">
        <v>292</v>
      </c>
      <c r="D30" s="162" t="s">
        <v>83</v>
      </c>
      <c r="E30" s="163">
        <v>1</v>
      </c>
      <c r="F30" s="220"/>
      <c r="G30" s="168">
        <f t="shared" si="3"/>
        <v>0</v>
      </c>
      <c r="H30" s="212" t="s">
        <v>84</v>
      </c>
      <c r="AD30" s="165"/>
      <c r="AE30" s="165"/>
    </row>
    <row r="31" spans="1:31" x14ac:dyDescent="0.2">
      <c r="A31" s="179"/>
      <c r="B31" s="161" t="s">
        <v>152</v>
      </c>
      <c r="C31" s="167" t="s">
        <v>293</v>
      </c>
      <c r="D31" s="162" t="s">
        <v>83</v>
      </c>
      <c r="E31" s="163">
        <v>1</v>
      </c>
      <c r="F31" s="220"/>
      <c r="G31" s="168">
        <f t="shared" si="3"/>
        <v>0</v>
      </c>
      <c r="H31" s="212" t="s">
        <v>84</v>
      </c>
      <c r="AD31" s="165"/>
      <c r="AE31" s="165"/>
    </row>
    <row r="32" spans="1:31" x14ac:dyDescent="0.2">
      <c r="A32" s="179"/>
      <c r="B32" s="161" t="s">
        <v>153</v>
      </c>
      <c r="C32" s="167" t="s">
        <v>294</v>
      </c>
      <c r="D32" s="162" t="s">
        <v>83</v>
      </c>
      <c r="E32" s="163">
        <v>1</v>
      </c>
      <c r="F32" s="220"/>
      <c r="G32" s="168">
        <f t="shared" si="3"/>
        <v>0</v>
      </c>
      <c r="H32" s="212" t="s">
        <v>84</v>
      </c>
      <c r="AD32" s="165"/>
      <c r="AE32" s="165"/>
    </row>
    <row r="33" spans="1:31" x14ac:dyDescent="0.2">
      <c r="A33" s="179"/>
      <c r="B33" s="161" t="s">
        <v>154</v>
      </c>
      <c r="C33" s="167" t="s">
        <v>294</v>
      </c>
      <c r="D33" s="162" t="s">
        <v>83</v>
      </c>
      <c r="E33" s="163">
        <v>1</v>
      </c>
      <c r="F33" s="220"/>
      <c r="G33" s="168">
        <f t="shared" si="3"/>
        <v>0</v>
      </c>
      <c r="H33" s="212" t="s">
        <v>84</v>
      </c>
      <c r="AD33" s="165"/>
      <c r="AE33" s="165"/>
    </row>
    <row r="34" spans="1:31" x14ac:dyDescent="0.2">
      <c r="A34" s="179"/>
      <c r="B34" s="161" t="s">
        <v>155</v>
      </c>
      <c r="C34" s="167" t="s">
        <v>294</v>
      </c>
      <c r="D34" s="162" t="s">
        <v>83</v>
      </c>
      <c r="E34" s="163">
        <v>1</v>
      </c>
      <c r="F34" s="220"/>
      <c r="G34" s="168">
        <f t="shared" si="3"/>
        <v>0</v>
      </c>
      <c r="H34" s="212" t="s">
        <v>84</v>
      </c>
      <c r="AD34" s="165"/>
      <c r="AE34" s="165"/>
    </row>
    <row r="35" spans="1:31" x14ac:dyDescent="0.2">
      <c r="A35" s="179"/>
      <c r="B35" s="161" t="s">
        <v>156</v>
      </c>
      <c r="C35" s="167" t="s">
        <v>294</v>
      </c>
      <c r="D35" s="162" t="s">
        <v>83</v>
      </c>
      <c r="E35" s="163">
        <v>1</v>
      </c>
      <c r="F35" s="220"/>
      <c r="G35" s="168">
        <f t="shared" si="3"/>
        <v>0</v>
      </c>
      <c r="H35" s="212" t="s">
        <v>84</v>
      </c>
      <c r="AD35" s="165"/>
      <c r="AE35" s="165"/>
    </row>
    <row r="36" spans="1:31" x14ac:dyDescent="0.2">
      <c r="A36" s="179"/>
      <c r="B36" s="161" t="s">
        <v>157</v>
      </c>
      <c r="C36" s="167" t="s">
        <v>370</v>
      </c>
      <c r="D36" s="162" t="s">
        <v>83</v>
      </c>
      <c r="E36" s="163">
        <v>6</v>
      </c>
      <c r="F36" s="220"/>
      <c r="G36" s="168">
        <f t="shared" si="3"/>
        <v>0</v>
      </c>
      <c r="H36" s="212" t="s">
        <v>84</v>
      </c>
      <c r="AD36" s="165"/>
      <c r="AE36" s="165"/>
    </row>
    <row r="37" spans="1:31" x14ac:dyDescent="0.2">
      <c r="A37" s="179"/>
      <c r="B37" s="161" t="s">
        <v>158</v>
      </c>
      <c r="C37" s="167" t="s">
        <v>296</v>
      </c>
      <c r="D37" s="162" t="s">
        <v>83</v>
      </c>
      <c r="E37" s="163">
        <v>1</v>
      </c>
      <c r="F37" s="220"/>
      <c r="G37" s="168">
        <f t="shared" si="3"/>
        <v>0</v>
      </c>
      <c r="H37" s="212" t="s">
        <v>84</v>
      </c>
      <c r="AD37" s="165"/>
      <c r="AE37" s="165"/>
    </row>
    <row r="38" spans="1:31" x14ac:dyDescent="0.2">
      <c r="A38" s="179"/>
      <c r="B38" s="161" t="s">
        <v>159</v>
      </c>
      <c r="C38" s="167" t="s">
        <v>297</v>
      </c>
      <c r="D38" s="162" t="s">
        <v>83</v>
      </c>
      <c r="E38" s="163">
        <v>1</v>
      </c>
      <c r="F38" s="220"/>
      <c r="G38" s="168">
        <f t="shared" si="3"/>
        <v>0</v>
      </c>
      <c r="H38" s="212" t="s">
        <v>84</v>
      </c>
      <c r="AD38" s="165"/>
      <c r="AE38" s="165"/>
    </row>
    <row r="39" spans="1:31" x14ac:dyDescent="0.2">
      <c r="A39" s="179"/>
      <c r="B39" s="161" t="s">
        <v>405</v>
      </c>
      <c r="C39" s="167" t="s">
        <v>406</v>
      </c>
      <c r="D39" s="162" t="s">
        <v>83</v>
      </c>
      <c r="E39" s="163">
        <v>1</v>
      </c>
      <c r="F39" s="220"/>
      <c r="G39" s="168">
        <f>E39*F39</f>
        <v>0</v>
      </c>
      <c r="H39" s="164" t="s">
        <v>84</v>
      </c>
      <c r="AD39" s="165"/>
      <c r="AE39" s="165"/>
    </row>
    <row r="40" spans="1:31" x14ac:dyDescent="0.2">
      <c r="A40" s="179"/>
      <c r="B40" s="161" t="s">
        <v>161</v>
      </c>
      <c r="C40" s="167" t="s">
        <v>273</v>
      </c>
      <c r="D40" s="162" t="s">
        <v>83</v>
      </c>
      <c r="E40" s="163">
        <v>1</v>
      </c>
      <c r="F40" s="220"/>
      <c r="G40" s="168">
        <f t="shared" si="3"/>
        <v>0</v>
      </c>
      <c r="H40" s="212" t="s">
        <v>84</v>
      </c>
      <c r="AD40" s="165"/>
      <c r="AE40" s="165"/>
    </row>
    <row r="41" spans="1:31" x14ac:dyDescent="0.2">
      <c r="A41" s="179"/>
      <c r="B41" s="161" t="s">
        <v>162</v>
      </c>
      <c r="C41" s="167" t="s">
        <v>275</v>
      </c>
      <c r="D41" s="162" t="s">
        <v>83</v>
      </c>
      <c r="E41" s="163">
        <v>1</v>
      </c>
      <c r="F41" s="220"/>
      <c r="G41" s="168">
        <f t="shared" si="3"/>
        <v>0</v>
      </c>
      <c r="H41" s="212" t="s">
        <v>84</v>
      </c>
      <c r="AD41" s="165"/>
      <c r="AE41" s="165"/>
    </row>
    <row r="42" spans="1:31" x14ac:dyDescent="0.2">
      <c r="A42" s="179"/>
      <c r="B42" s="161" t="s">
        <v>167</v>
      </c>
      <c r="C42" s="167" t="s">
        <v>372</v>
      </c>
      <c r="D42" s="162" t="s">
        <v>83</v>
      </c>
      <c r="E42" s="163">
        <v>1</v>
      </c>
      <c r="F42" s="220"/>
      <c r="G42" s="168">
        <f t="shared" si="3"/>
        <v>0</v>
      </c>
      <c r="H42" s="212" t="s">
        <v>84</v>
      </c>
      <c r="AD42" s="165"/>
      <c r="AE42" s="165"/>
    </row>
    <row r="43" spans="1:31" x14ac:dyDescent="0.2">
      <c r="A43" s="179"/>
      <c r="B43" s="161" t="s">
        <v>101</v>
      </c>
      <c r="C43" s="167" t="s">
        <v>373</v>
      </c>
      <c r="D43" s="162" t="s">
        <v>83</v>
      </c>
      <c r="E43" s="163">
        <v>4</v>
      </c>
      <c r="F43" s="220"/>
      <c r="G43" s="168">
        <f t="shared" si="3"/>
        <v>0</v>
      </c>
      <c r="H43" s="212" t="s">
        <v>84</v>
      </c>
      <c r="AD43" s="165"/>
      <c r="AE43" s="165"/>
    </row>
    <row r="44" spans="1:31" x14ac:dyDescent="0.2">
      <c r="A44" s="179"/>
      <c r="B44" s="161" t="s">
        <v>174</v>
      </c>
      <c r="C44" s="167" t="s">
        <v>298</v>
      </c>
      <c r="D44" s="162" t="s">
        <v>83</v>
      </c>
      <c r="E44" s="163">
        <v>1</v>
      </c>
      <c r="F44" s="220"/>
      <c r="G44" s="168">
        <f t="shared" si="3"/>
        <v>0</v>
      </c>
      <c r="H44" s="212" t="s">
        <v>84</v>
      </c>
      <c r="AD44" s="165"/>
      <c r="AE44" s="165"/>
    </row>
    <row r="45" spans="1:31" x14ac:dyDescent="0.2">
      <c r="A45" s="179"/>
      <c r="B45" s="161" t="s">
        <v>175</v>
      </c>
      <c r="C45" s="167" t="s">
        <v>298</v>
      </c>
      <c r="D45" s="162" t="s">
        <v>83</v>
      </c>
      <c r="E45" s="163">
        <v>1</v>
      </c>
      <c r="F45" s="220"/>
      <c r="G45" s="168">
        <f t="shared" si="3"/>
        <v>0</v>
      </c>
      <c r="H45" s="212" t="s">
        <v>84</v>
      </c>
      <c r="AD45" s="165"/>
      <c r="AE45" s="165"/>
    </row>
    <row r="46" spans="1:31" x14ac:dyDescent="0.2">
      <c r="A46" s="179"/>
      <c r="B46" s="161" t="s">
        <v>176</v>
      </c>
      <c r="C46" s="167" t="s">
        <v>340</v>
      </c>
      <c r="D46" s="162" t="s">
        <v>83</v>
      </c>
      <c r="E46" s="163">
        <v>1</v>
      </c>
      <c r="F46" s="220"/>
      <c r="G46" s="168">
        <f t="shared" si="3"/>
        <v>0</v>
      </c>
      <c r="H46" s="212" t="s">
        <v>84</v>
      </c>
      <c r="AD46" s="165"/>
      <c r="AE46" s="165"/>
    </row>
    <row r="47" spans="1:31" x14ac:dyDescent="0.2">
      <c r="A47" s="179"/>
      <c r="B47" s="161" t="s">
        <v>85</v>
      </c>
      <c r="C47" s="167" t="s">
        <v>437</v>
      </c>
      <c r="D47" s="162" t="s">
        <v>107</v>
      </c>
      <c r="E47" s="163">
        <v>1</v>
      </c>
      <c r="F47" s="220"/>
      <c r="G47" s="168">
        <f>F47*E47</f>
        <v>0</v>
      </c>
      <c r="H47" s="164" t="s">
        <v>84</v>
      </c>
    </row>
    <row r="48" spans="1:31" x14ac:dyDescent="0.2">
      <c r="A48" s="179"/>
      <c r="B48" s="161" t="s">
        <v>103</v>
      </c>
      <c r="C48" s="167" t="s">
        <v>104</v>
      </c>
      <c r="D48" s="162" t="s">
        <v>107</v>
      </c>
      <c r="E48" s="163">
        <v>1</v>
      </c>
      <c r="F48" s="220"/>
      <c r="G48" s="168">
        <f>F48*E48</f>
        <v>0</v>
      </c>
      <c r="H48" s="164" t="s">
        <v>84</v>
      </c>
      <c r="AD48" s="165"/>
      <c r="AE48" s="165"/>
    </row>
    <row r="49" spans="1:31" x14ac:dyDescent="0.2">
      <c r="A49" s="179"/>
      <c r="B49" s="161" t="s">
        <v>105</v>
      </c>
      <c r="C49" s="167" t="s">
        <v>106</v>
      </c>
      <c r="D49" s="162" t="s">
        <v>107</v>
      </c>
      <c r="E49" s="163">
        <v>1</v>
      </c>
      <c r="F49" s="220"/>
      <c r="G49" s="168">
        <f>F49*E49</f>
        <v>0</v>
      </c>
      <c r="H49" s="164" t="s">
        <v>84</v>
      </c>
      <c r="AD49" s="165"/>
      <c r="AE49" s="165"/>
    </row>
    <row r="50" spans="1:31" x14ac:dyDescent="0.2">
      <c r="A50" s="169"/>
      <c r="B50" s="170" t="s">
        <v>90</v>
      </c>
      <c r="C50" s="183" t="str">
        <f>CONCATENATE(B23," ",C23)</f>
        <v>2 Výrobky truhlářské atypické</v>
      </c>
      <c r="D50" s="184"/>
      <c r="E50" s="185"/>
      <c r="F50" s="186"/>
      <c r="G50" s="174">
        <f>SUM(G24:G49)</f>
        <v>0</v>
      </c>
      <c r="H50" s="174"/>
      <c r="AD50" s="165"/>
      <c r="AE50" s="165"/>
    </row>
    <row r="51" spans="1:31" x14ac:dyDescent="0.2">
      <c r="A51" s="154" t="s">
        <v>80</v>
      </c>
      <c r="B51" s="155" t="s">
        <v>108</v>
      </c>
      <c r="C51" s="156" t="s">
        <v>181</v>
      </c>
      <c r="D51" s="188"/>
      <c r="E51" s="189"/>
      <c r="F51" s="189"/>
      <c r="G51" s="190"/>
      <c r="H51" s="159"/>
    </row>
    <row r="52" spans="1:31" x14ac:dyDescent="0.2">
      <c r="A52" s="179"/>
      <c r="B52" s="198" t="s">
        <v>182</v>
      </c>
      <c r="C52" s="167" t="s">
        <v>345</v>
      </c>
      <c r="D52" s="162" t="s">
        <v>83</v>
      </c>
      <c r="E52" s="182">
        <v>1</v>
      </c>
      <c r="F52" s="219"/>
      <c r="G52" s="192">
        <f t="shared" ref="G52:G54" si="4">E52*F52</f>
        <v>0</v>
      </c>
      <c r="H52" s="212" t="s">
        <v>84</v>
      </c>
      <c r="I52" s="199"/>
      <c r="J52" s="199"/>
    </row>
    <row r="53" spans="1:31" x14ac:dyDescent="0.2">
      <c r="A53" s="179"/>
      <c r="B53" s="198" t="s">
        <v>187</v>
      </c>
      <c r="C53" s="167" t="s">
        <v>303</v>
      </c>
      <c r="D53" s="162" t="s">
        <v>83</v>
      </c>
      <c r="E53" s="163">
        <v>1</v>
      </c>
      <c r="F53" s="219"/>
      <c r="G53" s="192">
        <f t="shared" si="4"/>
        <v>0</v>
      </c>
      <c r="H53" s="212" t="s">
        <v>84</v>
      </c>
      <c r="I53" s="214"/>
      <c r="J53" s="214"/>
      <c r="K53" s="210"/>
    </row>
    <row r="54" spans="1:31" x14ac:dyDescent="0.2">
      <c r="A54" s="179"/>
      <c r="B54" s="198" t="s">
        <v>188</v>
      </c>
      <c r="C54" s="167" t="s">
        <v>309</v>
      </c>
      <c r="D54" s="162" t="s">
        <v>83</v>
      </c>
      <c r="E54" s="163">
        <v>1</v>
      </c>
      <c r="F54" s="219"/>
      <c r="G54" s="192">
        <f t="shared" si="4"/>
        <v>0</v>
      </c>
      <c r="H54" s="212" t="s">
        <v>84</v>
      </c>
      <c r="I54" s="214"/>
      <c r="J54" s="214"/>
      <c r="K54" s="210"/>
    </row>
    <row r="55" spans="1:31" x14ac:dyDescent="0.2">
      <c r="A55" s="179"/>
      <c r="B55" s="198" t="s">
        <v>308</v>
      </c>
      <c r="C55" s="167" t="s">
        <v>348</v>
      </c>
      <c r="D55" s="162" t="s">
        <v>83</v>
      </c>
      <c r="E55" s="163">
        <v>18</v>
      </c>
      <c r="F55" s="219"/>
      <c r="G55" s="192">
        <f>E55*F55</f>
        <v>0</v>
      </c>
      <c r="H55" s="212" t="s">
        <v>84</v>
      </c>
      <c r="I55" s="214"/>
      <c r="J55" s="214"/>
      <c r="K55" s="210"/>
    </row>
    <row r="56" spans="1:31" x14ac:dyDescent="0.2">
      <c r="A56" s="179"/>
      <c r="B56" s="198" t="s">
        <v>349</v>
      </c>
      <c r="C56" s="167" t="s">
        <v>353</v>
      </c>
      <c r="D56" s="162" t="s">
        <v>83</v>
      </c>
      <c r="E56" s="163">
        <v>2</v>
      </c>
      <c r="F56" s="219"/>
      <c r="G56" s="192">
        <f>E56*F56</f>
        <v>0</v>
      </c>
      <c r="H56" s="212" t="s">
        <v>84</v>
      </c>
      <c r="I56" s="214"/>
      <c r="J56" s="214"/>
      <c r="K56" s="210"/>
    </row>
    <row r="57" spans="1:31" x14ac:dyDescent="0.2">
      <c r="A57" s="216"/>
      <c r="B57" s="198" t="s">
        <v>350</v>
      </c>
      <c r="C57" s="167" t="s">
        <v>354</v>
      </c>
      <c r="D57" s="162" t="s">
        <v>83</v>
      </c>
      <c r="E57" s="163">
        <v>2</v>
      </c>
      <c r="F57" s="219"/>
      <c r="G57" s="192">
        <f>E57*F57</f>
        <v>0</v>
      </c>
      <c r="H57" s="212" t="s">
        <v>84</v>
      </c>
      <c r="I57" s="214"/>
      <c r="J57" s="214"/>
      <c r="K57" s="210"/>
    </row>
    <row r="58" spans="1:31" x14ac:dyDescent="0.2">
      <c r="A58" s="216"/>
      <c r="B58" s="198" t="s">
        <v>351</v>
      </c>
      <c r="C58" s="167" t="s">
        <v>355</v>
      </c>
      <c r="D58" s="162" t="s">
        <v>83</v>
      </c>
      <c r="E58" s="163">
        <v>2</v>
      </c>
      <c r="F58" s="219"/>
      <c r="G58" s="192">
        <f>E58*F58</f>
        <v>0</v>
      </c>
      <c r="H58" s="212" t="s">
        <v>84</v>
      </c>
      <c r="I58" s="214"/>
      <c r="J58" s="214"/>
      <c r="K58" s="210"/>
    </row>
    <row r="59" spans="1:31" x14ac:dyDescent="0.2">
      <c r="A59" s="303"/>
      <c r="B59" s="198" t="s">
        <v>352</v>
      </c>
      <c r="C59" s="167" t="s">
        <v>356</v>
      </c>
      <c r="D59" s="162" t="s">
        <v>83</v>
      </c>
      <c r="E59" s="163">
        <v>2</v>
      </c>
      <c r="F59" s="219"/>
      <c r="G59" s="192">
        <f>E59*F59</f>
        <v>0</v>
      </c>
      <c r="H59" s="212" t="s">
        <v>84</v>
      </c>
      <c r="I59" s="210"/>
      <c r="J59" s="210"/>
      <c r="K59" s="210"/>
    </row>
    <row r="60" spans="1:31" x14ac:dyDescent="0.2">
      <c r="A60" s="269"/>
      <c r="B60" s="161" t="s">
        <v>85</v>
      </c>
      <c r="C60" s="167" t="s">
        <v>439</v>
      </c>
      <c r="D60" s="162" t="s">
        <v>107</v>
      </c>
      <c r="E60" s="163">
        <v>1</v>
      </c>
      <c r="F60" s="220"/>
      <c r="G60" s="192">
        <f>F60*E60</f>
        <v>0</v>
      </c>
      <c r="H60" s="164" t="s">
        <v>84</v>
      </c>
    </row>
    <row r="61" spans="1:31" x14ac:dyDescent="0.2">
      <c r="A61" s="160"/>
      <c r="B61" s="161" t="s">
        <v>189</v>
      </c>
      <c r="C61" s="167" t="s">
        <v>190</v>
      </c>
      <c r="D61" s="162" t="s">
        <v>107</v>
      </c>
      <c r="E61" s="163">
        <v>1</v>
      </c>
      <c r="F61" s="220"/>
      <c r="G61" s="192">
        <f>F61*E61</f>
        <v>0</v>
      </c>
      <c r="H61" s="164" t="s">
        <v>84</v>
      </c>
    </row>
    <row r="62" spans="1:31" x14ac:dyDescent="0.2">
      <c r="A62" s="160"/>
      <c r="B62" s="161" t="s">
        <v>191</v>
      </c>
      <c r="C62" s="167" t="s">
        <v>192</v>
      </c>
      <c r="D62" s="162" t="s">
        <v>107</v>
      </c>
      <c r="E62" s="163">
        <v>1</v>
      </c>
      <c r="F62" s="220"/>
      <c r="G62" s="192">
        <f>F62*E62</f>
        <v>0</v>
      </c>
      <c r="H62" s="164" t="s">
        <v>84</v>
      </c>
    </row>
    <row r="63" spans="1:31" x14ac:dyDescent="0.2">
      <c r="A63" s="169"/>
      <c r="B63" s="170" t="s">
        <v>90</v>
      </c>
      <c r="C63" s="183" t="str">
        <f>CONCATENATE(B51," ",C51)</f>
        <v>4 Ostatní mobiliář</v>
      </c>
      <c r="D63" s="184"/>
      <c r="E63" s="185"/>
      <c r="F63" s="186"/>
      <c r="G63" s="193">
        <f>SUM(G52:G62)</f>
        <v>0</v>
      </c>
      <c r="H63" s="193"/>
    </row>
    <row r="64" spans="1:31" x14ac:dyDescent="0.2">
      <c r="A64" s="200" t="s">
        <v>80</v>
      </c>
      <c r="B64" s="201" t="s">
        <v>109</v>
      </c>
      <c r="C64" s="202" t="s">
        <v>193</v>
      </c>
      <c r="D64" s="157"/>
      <c r="E64" s="203"/>
      <c r="F64" s="204"/>
      <c r="G64" s="205"/>
      <c r="H64" s="159"/>
    </row>
    <row r="65" spans="1:8" x14ac:dyDescent="0.2">
      <c r="A65" s="179"/>
      <c r="B65" s="161" t="s">
        <v>194</v>
      </c>
      <c r="C65" s="167" t="s">
        <v>195</v>
      </c>
      <c r="D65" s="162" t="s">
        <v>83</v>
      </c>
      <c r="E65" s="163">
        <v>18</v>
      </c>
      <c r="F65" s="220"/>
      <c r="G65" s="192">
        <f>E65*F65</f>
        <v>0</v>
      </c>
      <c r="H65" s="212" t="s">
        <v>84</v>
      </c>
    </row>
    <row r="66" spans="1:8" x14ac:dyDescent="0.2">
      <c r="A66" s="179"/>
      <c r="B66" s="161" t="s">
        <v>196</v>
      </c>
      <c r="C66" s="167" t="s">
        <v>197</v>
      </c>
      <c r="D66" s="162" t="s">
        <v>83</v>
      </c>
      <c r="E66" s="163">
        <v>26</v>
      </c>
      <c r="F66" s="220"/>
      <c r="G66" s="192">
        <f t="shared" ref="G66:G75" si="5">E66*F66</f>
        <v>0</v>
      </c>
      <c r="H66" s="212" t="s">
        <v>84</v>
      </c>
    </row>
    <row r="67" spans="1:8" x14ac:dyDescent="0.2">
      <c r="A67" s="179"/>
      <c r="B67" s="161" t="s">
        <v>198</v>
      </c>
      <c r="C67" s="167" t="s">
        <v>199</v>
      </c>
      <c r="D67" s="162" t="s">
        <v>83</v>
      </c>
      <c r="E67" s="163">
        <v>39</v>
      </c>
      <c r="F67" s="220"/>
      <c r="G67" s="192">
        <f t="shared" si="5"/>
        <v>0</v>
      </c>
      <c r="H67" s="212" t="s">
        <v>84</v>
      </c>
    </row>
    <row r="68" spans="1:8" x14ac:dyDescent="0.2">
      <c r="A68" s="179"/>
      <c r="B68" s="161" t="s">
        <v>200</v>
      </c>
      <c r="C68" s="167" t="s">
        <v>201</v>
      </c>
      <c r="D68" s="162" t="s">
        <v>83</v>
      </c>
      <c r="E68" s="163">
        <v>31</v>
      </c>
      <c r="F68" s="220"/>
      <c r="G68" s="192">
        <f t="shared" si="5"/>
        <v>0</v>
      </c>
      <c r="H68" s="212" t="s">
        <v>84</v>
      </c>
    </row>
    <row r="69" spans="1:8" x14ac:dyDescent="0.2">
      <c r="A69" s="179"/>
      <c r="B69" s="161" t="s">
        <v>202</v>
      </c>
      <c r="C69" s="167" t="s">
        <v>203</v>
      </c>
      <c r="D69" s="162" t="s">
        <v>83</v>
      </c>
      <c r="E69" s="163">
        <v>31</v>
      </c>
      <c r="F69" s="220"/>
      <c r="G69" s="192">
        <f t="shared" si="5"/>
        <v>0</v>
      </c>
      <c r="H69" s="212" t="s">
        <v>84</v>
      </c>
    </row>
    <row r="70" spans="1:8" x14ac:dyDescent="0.2">
      <c r="A70" s="179"/>
      <c r="B70" s="161" t="s">
        <v>204</v>
      </c>
      <c r="C70" s="167" t="s">
        <v>205</v>
      </c>
      <c r="D70" s="162" t="s">
        <v>83</v>
      </c>
      <c r="E70" s="163">
        <v>1</v>
      </c>
      <c r="F70" s="220"/>
      <c r="G70" s="192">
        <f t="shared" si="5"/>
        <v>0</v>
      </c>
      <c r="H70" s="212" t="s">
        <v>84</v>
      </c>
    </row>
    <row r="71" spans="1:8" x14ac:dyDescent="0.2">
      <c r="A71" s="179"/>
      <c r="B71" s="161" t="s">
        <v>206</v>
      </c>
      <c r="C71" s="167" t="s">
        <v>207</v>
      </c>
      <c r="D71" s="162" t="s">
        <v>83</v>
      </c>
      <c r="E71" s="163">
        <v>3</v>
      </c>
      <c r="F71" s="220"/>
      <c r="G71" s="192">
        <f t="shared" si="5"/>
        <v>0</v>
      </c>
      <c r="H71" s="212" t="s">
        <v>84</v>
      </c>
    </row>
    <row r="72" spans="1:8" x14ac:dyDescent="0.2">
      <c r="A72" s="179"/>
      <c r="B72" s="161" t="s">
        <v>208</v>
      </c>
      <c r="C72" s="167" t="s">
        <v>209</v>
      </c>
      <c r="D72" s="162" t="s">
        <v>83</v>
      </c>
      <c r="E72" s="163">
        <v>26</v>
      </c>
      <c r="F72" s="220"/>
      <c r="G72" s="192">
        <f t="shared" si="5"/>
        <v>0</v>
      </c>
      <c r="H72" s="212" t="s">
        <v>84</v>
      </c>
    </row>
    <row r="73" spans="1:8" x14ac:dyDescent="0.2">
      <c r="A73" s="179"/>
      <c r="B73" s="161" t="s">
        <v>210</v>
      </c>
      <c r="C73" s="167" t="s">
        <v>211</v>
      </c>
      <c r="D73" s="162" t="s">
        <v>83</v>
      </c>
      <c r="E73" s="163">
        <v>15</v>
      </c>
      <c r="F73" s="220"/>
      <c r="G73" s="192">
        <f t="shared" si="5"/>
        <v>0</v>
      </c>
      <c r="H73" s="212" t="s">
        <v>84</v>
      </c>
    </row>
    <row r="74" spans="1:8" x14ac:dyDescent="0.2">
      <c r="A74" s="179"/>
      <c r="B74" s="161" t="s">
        <v>212</v>
      </c>
      <c r="C74" s="167" t="s">
        <v>213</v>
      </c>
      <c r="D74" s="162" t="s">
        <v>83</v>
      </c>
      <c r="E74" s="163">
        <v>5</v>
      </c>
      <c r="F74" s="220"/>
      <c r="G74" s="192">
        <f t="shared" si="5"/>
        <v>0</v>
      </c>
      <c r="H74" s="212" t="s">
        <v>84</v>
      </c>
    </row>
    <row r="75" spans="1:8" x14ac:dyDescent="0.2">
      <c r="A75" s="179"/>
      <c r="B75" s="161" t="s">
        <v>310</v>
      </c>
      <c r="C75" s="167" t="s">
        <v>311</v>
      </c>
      <c r="D75" s="162" t="s">
        <v>83</v>
      </c>
      <c r="E75" s="163">
        <v>3</v>
      </c>
      <c r="F75" s="220"/>
      <c r="G75" s="192">
        <f t="shared" si="5"/>
        <v>0</v>
      </c>
      <c r="H75" s="212" t="s">
        <v>84</v>
      </c>
    </row>
    <row r="76" spans="1:8" x14ac:dyDescent="0.2">
      <c r="A76" s="160"/>
      <c r="B76" s="161" t="s">
        <v>85</v>
      </c>
      <c r="C76" s="167" t="s">
        <v>447</v>
      </c>
      <c r="D76" s="162" t="s">
        <v>107</v>
      </c>
      <c r="E76" s="163">
        <v>1</v>
      </c>
      <c r="F76" s="220"/>
      <c r="G76" s="192">
        <f>F76*E76</f>
        <v>0</v>
      </c>
      <c r="H76" s="164" t="s">
        <v>84</v>
      </c>
    </row>
    <row r="77" spans="1:8" x14ac:dyDescent="0.2">
      <c r="A77" s="160"/>
      <c r="B77" s="161" t="s">
        <v>214</v>
      </c>
      <c r="C77" s="167" t="s">
        <v>215</v>
      </c>
      <c r="D77" s="162" t="s">
        <v>107</v>
      </c>
      <c r="E77" s="163">
        <v>1</v>
      </c>
      <c r="F77" s="220"/>
      <c r="G77" s="192">
        <f>F77*E77</f>
        <v>0</v>
      </c>
      <c r="H77" s="164" t="s">
        <v>84</v>
      </c>
    </row>
    <row r="78" spans="1:8" x14ac:dyDescent="0.2">
      <c r="A78" s="160"/>
      <c r="B78" s="161" t="s">
        <v>216</v>
      </c>
      <c r="C78" s="167" t="s">
        <v>217</v>
      </c>
      <c r="D78" s="162" t="s">
        <v>107</v>
      </c>
      <c r="E78" s="163">
        <v>1</v>
      </c>
      <c r="F78" s="220"/>
      <c r="G78" s="192">
        <f>F78*E78</f>
        <v>0</v>
      </c>
      <c r="H78" s="164" t="s">
        <v>84</v>
      </c>
    </row>
    <row r="79" spans="1:8" x14ac:dyDescent="0.2">
      <c r="A79" s="169"/>
      <c r="B79" s="170" t="s">
        <v>90</v>
      </c>
      <c r="C79" s="183" t="str">
        <f>CONCATENATE(B64," ",C64)</f>
        <v>5 Zařízení koupelen a WC</v>
      </c>
      <c r="D79" s="184"/>
      <c r="E79" s="185"/>
      <c r="F79" s="186"/>
      <c r="G79" s="193">
        <f>SUM(G65:G78)</f>
        <v>0</v>
      </c>
      <c r="H79" s="193"/>
    </row>
    <row r="80" spans="1:8" x14ac:dyDescent="0.2">
      <c r="A80" s="154" t="s">
        <v>80</v>
      </c>
      <c r="B80" s="155" t="s">
        <v>110</v>
      </c>
      <c r="C80" s="206" t="s">
        <v>218</v>
      </c>
      <c r="D80" s="139"/>
      <c r="E80" s="207"/>
      <c r="F80" s="207"/>
      <c r="G80" s="208"/>
      <c r="H80" s="159"/>
    </row>
    <row r="81" spans="1:8" x14ac:dyDescent="0.2">
      <c r="A81" s="179"/>
      <c r="B81" s="181" t="s">
        <v>219</v>
      </c>
      <c r="C81" s="167" t="s">
        <v>226</v>
      </c>
      <c r="D81" s="215" t="s">
        <v>83</v>
      </c>
      <c r="E81" s="163">
        <v>669</v>
      </c>
      <c r="F81" s="220"/>
      <c r="G81" s="192">
        <f>F81*E81</f>
        <v>0</v>
      </c>
      <c r="H81" s="212" t="s">
        <v>84</v>
      </c>
    </row>
    <row r="82" spans="1:8" x14ac:dyDescent="0.2">
      <c r="A82" s="179"/>
      <c r="B82" s="181" t="s">
        <v>221</v>
      </c>
      <c r="C82" s="167" t="s">
        <v>222</v>
      </c>
      <c r="D82" s="215" t="s">
        <v>83</v>
      </c>
      <c r="E82" s="163">
        <v>24</v>
      </c>
      <c r="F82" s="220"/>
      <c r="G82" s="192">
        <f t="shared" ref="G82:G88" si="6">F82*E82</f>
        <v>0</v>
      </c>
      <c r="H82" s="212" t="s">
        <v>84</v>
      </c>
    </row>
    <row r="83" spans="1:8" x14ac:dyDescent="0.2">
      <c r="A83" s="179"/>
      <c r="B83" s="181" t="s">
        <v>223</v>
      </c>
      <c r="C83" s="167" t="s">
        <v>360</v>
      </c>
      <c r="D83" s="215" t="s">
        <v>83</v>
      </c>
      <c r="E83" s="163">
        <v>1</v>
      </c>
      <c r="F83" s="220"/>
      <c r="G83" s="192">
        <f t="shared" si="6"/>
        <v>0</v>
      </c>
      <c r="H83" s="212" t="s">
        <v>84</v>
      </c>
    </row>
    <row r="84" spans="1:8" x14ac:dyDescent="0.2">
      <c r="A84" s="179"/>
      <c r="B84" s="181" t="s">
        <v>224</v>
      </c>
      <c r="C84" s="167" t="s">
        <v>229</v>
      </c>
      <c r="D84" s="215" t="s">
        <v>83</v>
      </c>
      <c r="E84" s="163">
        <v>23</v>
      </c>
      <c r="F84" s="220"/>
      <c r="G84" s="192">
        <f t="shared" si="6"/>
        <v>0</v>
      </c>
      <c r="H84" s="212" t="s">
        <v>84</v>
      </c>
    </row>
    <row r="85" spans="1:8" x14ac:dyDescent="0.2">
      <c r="A85" s="179"/>
      <c r="B85" s="181" t="s">
        <v>225</v>
      </c>
      <c r="C85" s="167" t="s">
        <v>232</v>
      </c>
      <c r="D85" s="215" t="s">
        <v>83</v>
      </c>
      <c r="E85" s="163">
        <v>16</v>
      </c>
      <c r="F85" s="220"/>
      <c r="G85" s="192">
        <f t="shared" si="6"/>
        <v>0</v>
      </c>
      <c r="H85" s="212" t="s">
        <v>84</v>
      </c>
    </row>
    <row r="86" spans="1:8" x14ac:dyDescent="0.2">
      <c r="A86" s="179"/>
      <c r="B86" s="181" t="s">
        <v>227</v>
      </c>
      <c r="C86" s="167" t="s">
        <v>312</v>
      </c>
      <c r="D86" s="215" t="s">
        <v>83</v>
      </c>
      <c r="E86" s="163">
        <v>86</v>
      </c>
      <c r="F86" s="220"/>
      <c r="G86" s="192">
        <f t="shared" si="6"/>
        <v>0</v>
      </c>
      <c r="H86" s="212" t="s">
        <v>84</v>
      </c>
    </row>
    <row r="87" spans="1:8" x14ac:dyDescent="0.2">
      <c r="A87" s="179"/>
      <c r="B87" s="181" t="s">
        <v>231</v>
      </c>
      <c r="C87" s="167" t="s">
        <v>313</v>
      </c>
      <c r="D87" s="215" t="s">
        <v>83</v>
      </c>
      <c r="E87" s="163">
        <v>1</v>
      </c>
      <c r="F87" s="220"/>
      <c r="G87" s="192">
        <f t="shared" si="6"/>
        <v>0</v>
      </c>
      <c r="H87" s="212" t="s">
        <v>84</v>
      </c>
    </row>
    <row r="88" spans="1:8" x14ac:dyDescent="0.2">
      <c r="A88" s="179"/>
      <c r="B88" s="181" t="s">
        <v>233</v>
      </c>
      <c r="C88" s="167" t="s">
        <v>314</v>
      </c>
      <c r="D88" s="215" t="s">
        <v>83</v>
      </c>
      <c r="E88" s="163">
        <v>119</v>
      </c>
      <c r="F88" s="220"/>
      <c r="G88" s="192">
        <f t="shared" si="6"/>
        <v>0</v>
      </c>
      <c r="H88" s="212" t="s">
        <v>84</v>
      </c>
    </row>
    <row r="89" spans="1:8" x14ac:dyDescent="0.2">
      <c r="A89" s="160"/>
      <c r="B89" s="161" t="s">
        <v>85</v>
      </c>
      <c r="C89" s="167" t="s">
        <v>440</v>
      </c>
      <c r="D89" s="162" t="s">
        <v>107</v>
      </c>
      <c r="E89" s="163">
        <v>1</v>
      </c>
      <c r="F89" s="220"/>
      <c r="G89" s="192">
        <f>F89*E89</f>
        <v>0</v>
      </c>
      <c r="H89" s="164" t="s">
        <v>84</v>
      </c>
    </row>
    <row r="90" spans="1:8" x14ac:dyDescent="0.2">
      <c r="A90" s="160"/>
      <c r="B90" s="161" t="s">
        <v>214</v>
      </c>
      <c r="C90" s="167" t="s">
        <v>235</v>
      </c>
      <c r="D90" s="162" t="s">
        <v>107</v>
      </c>
      <c r="E90" s="163">
        <v>1</v>
      </c>
      <c r="F90" s="220"/>
      <c r="G90" s="192">
        <f>F90*E90</f>
        <v>0</v>
      </c>
      <c r="H90" s="164" t="s">
        <v>84</v>
      </c>
    </row>
    <row r="91" spans="1:8" x14ac:dyDescent="0.2">
      <c r="A91" s="160"/>
      <c r="B91" s="161" t="s">
        <v>216</v>
      </c>
      <c r="C91" s="167" t="s">
        <v>236</v>
      </c>
      <c r="D91" s="162" t="s">
        <v>107</v>
      </c>
      <c r="E91" s="163">
        <v>1</v>
      </c>
      <c r="F91" s="220"/>
      <c r="G91" s="192">
        <f>F91*E91</f>
        <v>0</v>
      </c>
      <c r="H91" s="164" t="s">
        <v>84</v>
      </c>
    </row>
    <row r="92" spans="1:8" x14ac:dyDescent="0.2">
      <c r="A92" s="169"/>
      <c r="B92" s="170" t="s">
        <v>90</v>
      </c>
      <c r="C92" s="183" t="str">
        <f>CONCATENATE(B80," ",C80)</f>
        <v>6 Prvky informačního systému</v>
      </c>
      <c r="D92" s="184"/>
      <c r="E92" s="185"/>
      <c r="F92" s="186"/>
      <c r="G92" s="193">
        <f>SUM(G81:G91)</f>
        <v>0</v>
      </c>
      <c r="H92" s="193"/>
    </row>
    <row r="93" spans="1:8" x14ac:dyDescent="0.2">
      <c r="A93" s="154" t="s">
        <v>80</v>
      </c>
      <c r="B93" s="155" t="s">
        <v>65</v>
      </c>
      <c r="C93" s="187" t="s">
        <v>380</v>
      </c>
      <c r="D93" s="188"/>
      <c r="E93" s="189"/>
      <c r="F93" s="189"/>
      <c r="G93" s="190"/>
      <c r="H93" s="159"/>
    </row>
    <row r="94" spans="1:8" ht="45" x14ac:dyDescent="0.2">
      <c r="A94" s="160"/>
      <c r="B94" s="191" t="s">
        <v>381</v>
      </c>
      <c r="C94" s="167" t="s">
        <v>448</v>
      </c>
      <c r="D94" s="162" t="s">
        <v>107</v>
      </c>
      <c r="E94" s="163">
        <v>1</v>
      </c>
      <c r="F94" s="220"/>
      <c r="G94" s="192">
        <f>E94*F94</f>
        <v>0</v>
      </c>
      <c r="H94" s="164" t="s">
        <v>84</v>
      </c>
    </row>
    <row r="95" spans="1:8" ht="35.1" customHeight="1" x14ac:dyDescent="0.2">
      <c r="A95" s="160"/>
      <c r="B95" s="191" t="s">
        <v>382</v>
      </c>
      <c r="C95" s="167" t="s">
        <v>449</v>
      </c>
      <c r="D95" s="162" t="s">
        <v>107</v>
      </c>
      <c r="E95" s="163">
        <v>1</v>
      </c>
      <c r="F95" s="220"/>
      <c r="G95" s="192">
        <f>E95*F95</f>
        <v>0</v>
      </c>
      <c r="H95" s="164" t="s">
        <v>84</v>
      </c>
    </row>
    <row r="96" spans="1:8" ht="22.5" x14ac:dyDescent="0.2">
      <c r="A96" s="160"/>
      <c r="B96" s="191" t="s">
        <v>383</v>
      </c>
      <c r="C96" s="167" t="s">
        <v>445</v>
      </c>
      <c r="D96" s="162" t="s">
        <v>107</v>
      </c>
      <c r="E96" s="163">
        <v>1</v>
      </c>
      <c r="F96" s="220"/>
      <c r="G96" s="192">
        <f t="shared" ref="G96" si="7">E96*F96</f>
        <v>0</v>
      </c>
      <c r="H96" s="164" t="s">
        <v>84</v>
      </c>
    </row>
    <row r="97" spans="1:8" ht="90" customHeight="1" x14ac:dyDescent="0.2">
      <c r="A97" s="160"/>
      <c r="B97" s="271" t="s">
        <v>419</v>
      </c>
      <c r="C97" s="197" t="s">
        <v>421</v>
      </c>
      <c r="D97" s="272" t="s">
        <v>107</v>
      </c>
      <c r="E97" s="273">
        <v>1</v>
      </c>
      <c r="F97" s="220"/>
      <c r="G97" s="274">
        <f t="shared" ref="G97" si="8">E97*F97</f>
        <v>0</v>
      </c>
      <c r="H97" s="275" t="s">
        <v>84</v>
      </c>
    </row>
    <row r="98" spans="1:8" ht="78.75" x14ac:dyDescent="0.2">
      <c r="A98" s="160"/>
      <c r="B98" s="271" t="s">
        <v>420</v>
      </c>
      <c r="C98" s="197" t="s">
        <v>422</v>
      </c>
      <c r="D98" s="272" t="s">
        <v>107</v>
      </c>
      <c r="E98" s="273">
        <v>1</v>
      </c>
      <c r="F98" s="220"/>
      <c r="G98" s="274">
        <f t="shared" ref="G98" si="9">E98*F98</f>
        <v>0</v>
      </c>
      <c r="H98" s="275" t="s">
        <v>84</v>
      </c>
    </row>
    <row r="99" spans="1:8" x14ac:dyDescent="0.2">
      <c r="A99" s="169"/>
      <c r="B99" s="170" t="s">
        <v>90</v>
      </c>
      <c r="C99" s="183" t="str">
        <f>CONCATENATE(B93," ",C93)</f>
        <v>10 Ostatní náklady</v>
      </c>
      <c r="D99" s="184"/>
      <c r="E99" s="185"/>
      <c r="F99" s="186"/>
      <c r="G99" s="193">
        <f>SUM(G94:G98)</f>
        <v>0</v>
      </c>
      <c r="H99" s="193"/>
    </row>
  </sheetData>
  <mergeCells count="4">
    <mergeCell ref="A1:G1"/>
    <mergeCell ref="A3:B3"/>
    <mergeCell ref="A4:B4"/>
    <mergeCell ref="E4:G4"/>
  </mergeCells>
  <pageMargins left="0.7" right="0.7" top="0.75" bottom="0.75" header="0.3" footer="0.3"/>
  <pageSetup paperSize="9" scale="78" fitToHeight="0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workbookViewId="0">
      <selection activeCell="C23" sqref="C2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1" t="s">
        <v>12</v>
      </c>
      <c r="B1" s="12"/>
      <c r="C1" s="12"/>
      <c r="D1" s="12"/>
      <c r="E1" s="12"/>
      <c r="F1" s="12"/>
      <c r="G1" s="12"/>
    </row>
    <row r="2" spans="1:57" ht="12.75" customHeight="1" x14ac:dyDescent="0.2">
      <c r="A2" s="13" t="s">
        <v>13</v>
      </c>
      <c r="B2" s="14"/>
      <c r="C2" s="15"/>
      <c r="D2" s="15"/>
      <c r="E2" s="16"/>
      <c r="F2" s="17" t="s">
        <v>14</v>
      </c>
      <c r="G2" s="18"/>
    </row>
    <row r="3" spans="1:57" ht="3" hidden="1" customHeight="1" x14ac:dyDescent="0.2">
      <c r="A3" s="19"/>
      <c r="B3" s="20"/>
      <c r="C3" s="21"/>
      <c r="D3" s="21"/>
      <c r="E3" s="22"/>
      <c r="F3" s="23"/>
      <c r="G3" s="24"/>
    </row>
    <row r="4" spans="1:57" ht="12" customHeight="1" x14ac:dyDescent="0.2">
      <c r="A4" s="25" t="s">
        <v>15</v>
      </c>
      <c r="B4" s="20"/>
      <c r="C4" s="21" t="s">
        <v>16</v>
      </c>
      <c r="D4" s="21"/>
      <c r="E4" s="22"/>
      <c r="F4" s="23" t="s">
        <v>17</v>
      </c>
      <c r="G4" s="26"/>
    </row>
    <row r="5" spans="1:57" ht="12.95" customHeight="1" x14ac:dyDescent="0.2">
      <c r="A5" s="27" t="s">
        <v>18</v>
      </c>
      <c r="B5" s="28"/>
      <c r="C5" s="29" t="s">
        <v>329</v>
      </c>
      <c r="D5" s="30"/>
      <c r="E5" s="28"/>
      <c r="F5" s="23" t="s">
        <v>19</v>
      </c>
      <c r="G5" s="24"/>
    </row>
    <row r="6" spans="1:57" ht="12.95" customHeight="1" x14ac:dyDescent="0.2">
      <c r="A6" s="25" t="s">
        <v>10</v>
      </c>
      <c r="B6" s="20"/>
      <c r="C6" s="21" t="s">
        <v>20</v>
      </c>
      <c r="D6" s="21"/>
      <c r="E6" s="22"/>
      <c r="F6" s="31" t="s">
        <v>21</v>
      </c>
      <c r="G6" s="32"/>
      <c r="O6" s="33"/>
    </row>
    <row r="7" spans="1:57" ht="27" customHeight="1" x14ac:dyDescent="0.2">
      <c r="A7" s="34"/>
      <c r="B7" s="35"/>
      <c r="C7" s="238" t="s">
        <v>375</v>
      </c>
      <c r="D7" s="239"/>
      <c r="E7" s="240"/>
      <c r="F7" s="36" t="s">
        <v>22</v>
      </c>
      <c r="G7" s="32"/>
      <c r="I7" s="33"/>
    </row>
    <row r="8" spans="1:57" ht="26.25" customHeight="1" x14ac:dyDescent="0.2">
      <c r="A8" s="37" t="s">
        <v>23</v>
      </c>
      <c r="B8" s="23"/>
      <c r="C8" s="235" t="s">
        <v>411</v>
      </c>
      <c r="D8" s="236"/>
      <c r="E8" s="237"/>
      <c r="F8" s="38" t="s">
        <v>24</v>
      </c>
      <c r="G8" s="39"/>
      <c r="H8" s="40"/>
      <c r="I8" s="41"/>
    </row>
    <row r="9" spans="1:57" ht="24" customHeight="1" x14ac:dyDescent="0.2">
      <c r="A9" s="37" t="s">
        <v>25</v>
      </c>
      <c r="B9" s="23"/>
      <c r="C9" s="235" t="s">
        <v>411</v>
      </c>
      <c r="D9" s="236"/>
      <c r="E9" s="237"/>
      <c r="F9" s="23"/>
      <c r="G9" s="42"/>
      <c r="H9" s="2"/>
    </row>
    <row r="10" spans="1:57" x14ac:dyDescent="0.2">
      <c r="A10" s="37" t="s">
        <v>26</v>
      </c>
      <c r="B10" s="23"/>
      <c r="C10" s="241" t="s">
        <v>11</v>
      </c>
      <c r="D10" s="241"/>
      <c r="E10" s="241"/>
      <c r="F10" s="43"/>
      <c r="G10" s="44"/>
      <c r="H10" s="45"/>
    </row>
    <row r="11" spans="1:57" ht="13.5" customHeight="1" x14ac:dyDescent="0.2">
      <c r="A11" s="37" t="s">
        <v>27</v>
      </c>
      <c r="B11" s="23"/>
      <c r="C11" s="241"/>
      <c r="D11" s="241"/>
      <c r="E11" s="241"/>
      <c r="F11" s="46" t="s">
        <v>28</v>
      </c>
      <c r="G11" s="47">
        <v>18252</v>
      </c>
      <c r="H11" s="2"/>
      <c r="BA11" s="48"/>
      <c r="BB11" s="48"/>
      <c r="BC11" s="48"/>
      <c r="BD11" s="48"/>
      <c r="BE11" s="48"/>
    </row>
    <row r="12" spans="1:57" ht="28.5" customHeight="1" x14ac:dyDescent="0.2">
      <c r="A12" s="49" t="s">
        <v>29</v>
      </c>
      <c r="B12" s="20"/>
      <c r="C12" s="235" t="s">
        <v>389</v>
      </c>
      <c r="D12" s="236"/>
      <c r="E12" s="237"/>
      <c r="F12" s="50" t="s">
        <v>30</v>
      </c>
      <c r="G12" s="51"/>
      <c r="H12" s="2"/>
    </row>
    <row r="13" spans="1:57" ht="28.5" customHeight="1" thickBot="1" x14ac:dyDescent="0.25">
      <c r="A13" s="52" t="s">
        <v>432</v>
      </c>
      <c r="B13" s="53"/>
      <c r="C13" s="53"/>
      <c r="D13" s="53"/>
      <c r="E13" s="54"/>
      <c r="F13" s="54"/>
      <c r="G13" s="55"/>
      <c r="H13" s="2"/>
    </row>
    <row r="14" spans="1:57" ht="17.25" customHeight="1" thickBot="1" x14ac:dyDescent="0.25">
      <c r="A14" s="56" t="s">
        <v>31</v>
      </c>
      <c r="B14" s="57"/>
      <c r="C14" s="58"/>
      <c r="D14" s="59" t="s">
        <v>32</v>
      </c>
      <c r="E14" s="60"/>
      <c r="F14" s="60"/>
      <c r="G14" s="58"/>
    </row>
    <row r="15" spans="1:57" ht="15.95" customHeight="1" x14ac:dyDescent="0.2">
      <c r="A15" s="61"/>
      <c r="B15" s="62" t="s">
        <v>33</v>
      </c>
      <c r="C15" s="290">
        <f>'Rekapitulace - INV'!E13</f>
        <v>0</v>
      </c>
      <c r="D15" s="292"/>
      <c r="E15" s="293"/>
      <c r="F15" s="294"/>
      <c r="G15" s="295"/>
    </row>
    <row r="16" spans="1:57" ht="15.95" customHeight="1" x14ac:dyDescent="0.2">
      <c r="A16" s="61" t="s">
        <v>34</v>
      </c>
      <c r="B16" s="62" t="s">
        <v>35</v>
      </c>
      <c r="C16" s="290">
        <f>'Rekapitulace - NIV'!F14</f>
        <v>0</v>
      </c>
      <c r="D16" s="296"/>
      <c r="E16" s="297"/>
      <c r="F16" s="298"/>
      <c r="G16" s="295"/>
    </row>
    <row r="17" spans="1:9" ht="15.95" customHeight="1" x14ac:dyDescent="0.2">
      <c r="A17" s="61" t="s">
        <v>36</v>
      </c>
      <c r="B17" s="62" t="s">
        <v>37</v>
      </c>
      <c r="C17" s="290">
        <f>'Rekapitulace - INV'!H13</f>
        <v>0</v>
      </c>
      <c r="D17" s="296"/>
      <c r="E17" s="297"/>
      <c r="F17" s="298"/>
      <c r="G17" s="295"/>
    </row>
    <row r="18" spans="1:9" ht="15.95" customHeight="1" x14ac:dyDescent="0.2">
      <c r="A18" s="64" t="s">
        <v>38</v>
      </c>
      <c r="B18" s="65" t="s">
        <v>39</v>
      </c>
      <c r="C18" s="290">
        <f>'Rekapitulace - INV'!G13</f>
        <v>0</v>
      </c>
      <c r="D18" s="296"/>
      <c r="E18" s="297"/>
      <c r="F18" s="298"/>
      <c r="G18" s="295"/>
    </row>
    <row r="19" spans="1:9" ht="15.95" customHeight="1" x14ac:dyDescent="0.2">
      <c r="A19" s="66" t="s">
        <v>40</v>
      </c>
      <c r="B19" s="62"/>
      <c r="C19" s="290">
        <f>SUM(C15:C18)</f>
        <v>0</v>
      </c>
      <c r="D19" s="296"/>
      <c r="E19" s="297"/>
      <c r="F19" s="298"/>
      <c r="G19" s="295"/>
    </row>
    <row r="20" spans="1:9" ht="15.95" customHeight="1" x14ac:dyDescent="0.2">
      <c r="A20" s="66"/>
      <c r="B20" s="300"/>
      <c r="C20" s="299"/>
      <c r="D20" s="296"/>
      <c r="E20" s="297"/>
      <c r="F20" s="298"/>
      <c r="G20" s="295"/>
    </row>
    <row r="21" spans="1:9" ht="15.95" customHeight="1" x14ac:dyDescent="0.2">
      <c r="A21" s="66" t="s">
        <v>41</v>
      </c>
      <c r="B21" s="62"/>
      <c r="C21" s="290">
        <f>'Rekapitulace - INV'!I13</f>
        <v>0</v>
      </c>
      <c r="D21" s="296"/>
      <c r="E21" s="297"/>
      <c r="F21" s="298"/>
      <c r="G21" s="295"/>
    </row>
    <row r="22" spans="1:9" ht="15.95" customHeight="1" x14ac:dyDescent="0.2">
      <c r="A22" s="67" t="s">
        <v>42</v>
      </c>
      <c r="B22" s="68"/>
      <c r="C22" s="290">
        <f>C19+C21</f>
        <v>0</v>
      </c>
      <c r="D22" s="296"/>
      <c r="E22" s="297"/>
      <c r="F22" s="298"/>
      <c r="G22" s="299"/>
    </row>
    <row r="23" spans="1:9" ht="15.95" customHeight="1" thickBot="1" x14ac:dyDescent="0.25">
      <c r="A23" s="243" t="s">
        <v>43</v>
      </c>
      <c r="B23" s="244"/>
      <c r="C23" s="291">
        <f>C22+G23</f>
        <v>0</v>
      </c>
      <c r="D23" s="69" t="s">
        <v>44</v>
      </c>
      <c r="E23" s="70"/>
      <c r="F23" s="71"/>
      <c r="G23" s="290">
        <f>'Rekapitulace - NIV'!I19</f>
        <v>0</v>
      </c>
    </row>
    <row r="24" spans="1:9" x14ac:dyDescent="0.2">
      <c r="A24" s="72" t="s">
        <v>45</v>
      </c>
      <c r="B24" s="73"/>
      <c r="C24" s="74"/>
      <c r="D24" s="73" t="s">
        <v>0</v>
      </c>
      <c r="E24" s="73"/>
      <c r="F24" s="75" t="s">
        <v>1</v>
      </c>
      <c r="G24" s="76"/>
    </row>
    <row r="25" spans="1:9" x14ac:dyDescent="0.2">
      <c r="A25" s="67" t="s">
        <v>46</v>
      </c>
      <c r="B25" s="68"/>
      <c r="C25" s="77"/>
      <c r="D25" s="68" t="s">
        <v>46</v>
      </c>
      <c r="E25" s="78"/>
      <c r="F25" s="79" t="s">
        <v>46</v>
      </c>
      <c r="G25" s="80"/>
    </row>
    <row r="26" spans="1:9" ht="37.5" customHeight="1" x14ac:dyDescent="0.2">
      <c r="A26" s="67" t="s">
        <v>47</v>
      </c>
      <c r="B26" s="81"/>
      <c r="C26" s="77"/>
      <c r="D26" s="68" t="s">
        <v>47</v>
      </c>
      <c r="E26" s="78"/>
      <c r="F26" s="79" t="s">
        <v>47</v>
      </c>
      <c r="G26" s="80"/>
    </row>
    <row r="27" spans="1:9" x14ac:dyDescent="0.2">
      <c r="A27" s="67"/>
      <c r="B27" s="82"/>
      <c r="C27" s="77"/>
      <c r="D27" s="68"/>
      <c r="E27" s="78"/>
      <c r="F27" s="79"/>
      <c r="G27" s="80"/>
    </row>
    <row r="28" spans="1:9" x14ac:dyDescent="0.2">
      <c r="A28" s="67" t="s">
        <v>48</v>
      </c>
      <c r="B28" s="68"/>
      <c r="C28" s="77"/>
      <c r="D28" s="79" t="s">
        <v>49</v>
      </c>
      <c r="E28" s="77"/>
      <c r="F28" s="83" t="s">
        <v>49</v>
      </c>
      <c r="G28" s="80"/>
    </row>
    <row r="29" spans="1:9" ht="69" customHeight="1" x14ac:dyDescent="0.2">
      <c r="A29" s="67"/>
      <c r="B29" s="68"/>
      <c r="C29" s="84"/>
      <c r="D29" s="85"/>
      <c r="E29" s="84"/>
      <c r="F29" s="68"/>
      <c r="G29" s="80"/>
    </row>
    <row r="30" spans="1:9" x14ac:dyDescent="0.2">
      <c r="A30" s="86" t="s">
        <v>50</v>
      </c>
      <c r="B30" s="87"/>
      <c r="C30" s="88">
        <v>21</v>
      </c>
      <c r="D30" s="87" t="s">
        <v>51</v>
      </c>
      <c r="E30" s="89"/>
      <c r="F30" s="245">
        <f>C23-F32</f>
        <v>0</v>
      </c>
      <c r="G30" s="246"/>
      <c r="I30" s="211">
        <f>F30</f>
        <v>0</v>
      </c>
    </row>
    <row r="31" spans="1:9" x14ac:dyDescent="0.2">
      <c r="A31" s="86" t="s">
        <v>52</v>
      </c>
      <c r="B31" s="87"/>
      <c r="C31" s="88">
        <v>21</v>
      </c>
      <c r="D31" s="87" t="s">
        <v>53</v>
      </c>
      <c r="E31" s="89"/>
      <c r="F31" s="245">
        <f>ROUND(PRODUCT(F30,C31/100),0)</f>
        <v>0</v>
      </c>
      <c r="G31" s="246"/>
    </row>
    <row r="32" spans="1:9" x14ac:dyDescent="0.2">
      <c r="A32" s="86" t="s">
        <v>50</v>
      </c>
      <c r="B32" s="87"/>
      <c r="C32" s="88">
        <v>15</v>
      </c>
      <c r="D32" s="87" t="s">
        <v>53</v>
      </c>
      <c r="E32" s="89"/>
      <c r="F32" s="245">
        <v>0</v>
      </c>
      <c r="G32" s="246"/>
    </row>
    <row r="33" spans="1:8" x14ac:dyDescent="0.2">
      <c r="A33" s="86" t="s">
        <v>52</v>
      </c>
      <c r="B33" s="90"/>
      <c r="C33" s="91">
        <v>15</v>
      </c>
      <c r="D33" s="87" t="s">
        <v>53</v>
      </c>
      <c r="E33" s="63"/>
      <c r="F33" s="245">
        <f>ROUND(PRODUCT(F32,C33/100),0)</f>
        <v>0</v>
      </c>
      <c r="G33" s="246"/>
    </row>
    <row r="34" spans="1:8" s="95" customFormat="1" ht="19.5" customHeight="1" thickBot="1" x14ac:dyDescent="0.3">
      <c r="A34" s="92" t="s">
        <v>54</v>
      </c>
      <c r="B34" s="93"/>
      <c r="C34" s="93"/>
      <c r="D34" s="93"/>
      <c r="E34" s="94"/>
      <c r="F34" s="247">
        <f>ROUND(SUM(F30:F33),0)</f>
        <v>0</v>
      </c>
      <c r="G34" s="248"/>
    </row>
    <row r="36" spans="1:8" x14ac:dyDescent="0.2">
      <c r="A36" s="1" t="s">
        <v>55</v>
      </c>
      <c r="B36" s="1"/>
      <c r="C36" s="1"/>
      <c r="D36" s="1"/>
      <c r="E36" s="1"/>
      <c r="F36" s="1"/>
      <c r="G36" s="1"/>
      <c r="H36" t="s">
        <v>56</v>
      </c>
    </row>
    <row r="37" spans="1:8" ht="14.25" customHeight="1" x14ac:dyDescent="0.2">
      <c r="A37" s="1"/>
      <c r="B37" s="249"/>
      <c r="C37" s="249"/>
      <c r="D37" s="249"/>
      <c r="E37" s="249"/>
      <c r="F37" s="249"/>
      <c r="G37" s="249"/>
      <c r="H37" t="s">
        <v>56</v>
      </c>
    </row>
    <row r="38" spans="1:8" ht="12.75" customHeight="1" x14ac:dyDescent="0.2">
      <c r="A38" s="96"/>
      <c r="B38" s="249"/>
      <c r="C38" s="249"/>
      <c r="D38" s="249"/>
      <c r="E38" s="249"/>
      <c r="F38" s="249"/>
      <c r="G38" s="249"/>
      <c r="H38" t="s">
        <v>56</v>
      </c>
    </row>
    <row r="39" spans="1:8" x14ac:dyDescent="0.2">
      <c r="A39" s="96"/>
      <c r="B39" s="249"/>
      <c r="C39" s="249"/>
      <c r="D39" s="249"/>
      <c r="E39" s="249"/>
      <c r="F39" s="249"/>
      <c r="G39" s="249"/>
      <c r="H39" t="s">
        <v>56</v>
      </c>
    </row>
    <row r="40" spans="1:8" x14ac:dyDescent="0.2">
      <c r="A40" s="96"/>
      <c r="B40" s="249"/>
      <c r="C40" s="249"/>
      <c r="D40" s="249"/>
      <c r="E40" s="249"/>
      <c r="F40" s="249"/>
      <c r="G40" s="249"/>
      <c r="H40" t="s">
        <v>56</v>
      </c>
    </row>
    <row r="41" spans="1:8" x14ac:dyDescent="0.2">
      <c r="A41" s="96"/>
      <c r="B41" s="249"/>
      <c r="C41" s="249"/>
      <c r="D41" s="249"/>
      <c r="E41" s="249"/>
      <c r="F41" s="249"/>
      <c r="G41" s="249"/>
      <c r="H41" t="s">
        <v>56</v>
      </c>
    </row>
    <row r="42" spans="1:8" x14ac:dyDescent="0.2">
      <c r="A42" s="96"/>
      <c r="B42" s="249"/>
      <c r="C42" s="249"/>
      <c r="D42" s="249"/>
      <c r="E42" s="249"/>
      <c r="F42" s="249"/>
      <c r="G42" s="249"/>
      <c r="H42" t="s">
        <v>56</v>
      </c>
    </row>
    <row r="43" spans="1:8" x14ac:dyDescent="0.2">
      <c r="A43" s="96"/>
      <c r="B43" s="249"/>
      <c r="C43" s="249"/>
      <c r="D43" s="249"/>
      <c r="E43" s="249"/>
      <c r="F43" s="249"/>
      <c r="G43" s="249"/>
      <c r="H43" t="s">
        <v>56</v>
      </c>
    </row>
    <row r="44" spans="1:8" x14ac:dyDescent="0.2">
      <c r="A44" s="96"/>
      <c r="B44" s="249"/>
      <c r="C44" s="249"/>
      <c r="D44" s="249"/>
      <c r="E44" s="249"/>
      <c r="F44" s="249"/>
      <c r="G44" s="249"/>
      <c r="H44" t="s">
        <v>56</v>
      </c>
    </row>
    <row r="45" spans="1:8" ht="0.75" customHeight="1" x14ac:dyDescent="0.2">
      <c r="A45" s="96"/>
      <c r="B45" s="249"/>
      <c r="C45" s="249"/>
      <c r="D45" s="249"/>
      <c r="E45" s="249"/>
      <c r="F45" s="249"/>
      <c r="G45" s="249"/>
      <c r="H45" t="s">
        <v>56</v>
      </c>
    </row>
    <row r="46" spans="1:8" x14ac:dyDescent="0.2">
      <c r="B46" s="242"/>
      <c r="C46" s="242"/>
      <c r="D46" s="242"/>
      <c r="E46" s="242"/>
      <c r="F46" s="242"/>
      <c r="G46" s="242"/>
    </row>
    <row r="47" spans="1:8" x14ac:dyDescent="0.2">
      <c r="B47" s="242"/>
      <c r="C47" s="242"/>
      <c r="D47" s="242"/>
      <c r="E47" s="242"/>
      <c r="F47" s="242"/>
      <c r="G47" s="242"/>
    </row>
    <row r="48" spans="1:8" x14ac:dyDescent="0.2">
      <c r="B48" s="242"/>
      <c r="C48" s="242"/>
      <c r="D48" s="242"/>
      <c r="E48" s="242"/>
      <c r="F48" s="242"/>
      <c r="G48" s="242"/>
    </row>
    <row r="49" spans="2:7" x14ac:dyDescent="0.2">
      <c r="B49" s="242"/>
      <c r="C49" s="242"/>
      <c r="D49" s="242"/>
      <c r="E49" s="242"/>
      <c r="F49" s="242"/>
      <c r="G49" s="242"/>
    </row>
    <row r="50" spans="2:7" x14ac:dyDescent="0.2">
      <c r="B50" s="242"/>
      <c r="C50" s="242"/>
      <c r="D50" s="242"/>
      <c r="E50" s="242"/>
      <c r="F50" s="242"/>
      <c r="G50" s="242"/>
    </row>
    <row r="51" spans="2:7" x14ac:dyDescent="0.2">
      <c r="B51" s="242"/>
      <c r="C51" s="242"/>
      <c r="D51" s="242"/>
      <c r="E51" s="242"/>
      <c r="F51" s="242"/>
      <c r="G51" s="242"/>
    </row>
    <row r="52" spans="2:7" x14ac:dyDescent="0.2">
      <c r="B52" s="242"/>
      <c r="C52" s="242"/>
      <c r="D52" s="242"/>
      <c r="E52" s="242"/>
      <c r="F52" s="242"/>
      <c r="G52" s="242"/>
    </row>
    <row r="53" spans="2:7" x14ac:dyDescent="0.2">
      <c r="B53" s="242"/>
      <c r="C53" s="242"/>
      <c r="D53" s="242"/>
      <c r="E53" s="242"/>
      <c r="F53" s="242"/>
      <c r="G53" s="242"/>
    </row>
    <row r="54" spans="2:7" x14ac:dyDescent="0.2">
      <c r="B54" s="242"/>
      <c r="C54" s="242"/>
      <c r="D54" s="242"/>
      <c r="E54" s="242"/>
      <c r="F54" s="242"/>
      <c r="G54" s="242"/>
    </row>
    <row r="55" spans="2:7" x14ac:dyDescent="0.2">
      <c r="B55" s="242"/>
      <c r="C55" s="242"/>
      <c r="D55" s="242"/>
      <c r="E55" s="242"/>
      <c r="F55" s="242"/>
      <c r="G55" s="242"/>
    </row>
  </sheetData>
  <mergeCells count="23">
    <mergeCell ref="B51:G51"/>
    <mergeCell ref="B52:G52"/>
    <mergeCell ref="B53:G53"/>
    <mergeCell ref="B54:G54"/>
    <mergeCell ref="B55:G55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C12:E12"/>
    <mergeCell ref="C7:E7"/>
    <mergeCell ref="C8:E8"/>
    <mergeCell ref="C9:E9"/>
    <mergeCell ref="C10:E10"/>
    <mergeCell ref="C11:E1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1"/>
  <sheetViews>
    <sheetView workbookViewId="0">
      <selection activeCell="G19" sqref="G1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250" t="s">
        <v>57</v>
      </c>
      <c r="B1" s="251"/>
      <c r="C1" s="252" t="s">
        <v>70</v>
      </c>
      <c r="D1" s="253"/>
      <c r="E1" s="253"/>
      <c r="F1" s="254"/>
      <c r="G1" s="97" t="s">
        <v>58</v>
      </c>
      <c r="H1" s="98" t="s">
        <v>59</v>
      </c>
      <c r="I1" s="99"/>
    </row>
    <row r="2" spans="1:57" ht="13.5" thickBot="1" x14ac:dyDescent="0.25">
      <c r="A2" s="255" t="s">
        <v>60</v>
      </c>
      <c r="B2" s="256"/>
      <c r="C2" s="100" t="s">
        <v>410</v>
      </c>
      <c r="D2" s="101"/>
      <c r="E2" s="102"/>
      <c r="F2" s="101"/>
      <c r="G2" s="257" t="s">
        <v>61</v>
      </c>
      <c r="H2" s="258"/>
      <c r="I2" s="259"/>
    </row>
    <row r="3" spans="1:57" ht="13.5" thickTop="1" x14ac:dyDescent="0.2">
      <c r="A3" s="78"/>
      <c r="B3" s="78"/>
      <c r="C3" s="78"/>
      <c r="D3" s="78"/>
      <c r="E3" s="78"/>
      <c r="F3" s="68"/>
      <c r="G3" s="78"/>
      <c r="H3" s="78"/>
      <c r="I3" s="78"/>
    </row>
    <row r="4" spans="1:57" ht="19.5" customHeight="1" x14ac:dyDescent="0.25">
      <c r="A4" s="103" t="s">
        <v>433</v>
      </c>
      <c r="B4" s="104"/>
      <c r="C4" s="104"/>
      <c r="D4" s="104"/>
      <c r="E4" s="105"/>
      <c r="F4" s="104"/>
      <c r="G4" s="104"/>
      <c r="H4" s="104"/>
      <c r="I4" s="104"/>
    </row>
    <row r="5" spans="1:57" ht="13.5" thickBot="1" x14ac:dyDescent="0.25">
      <c r="A5" s="78"/>
      <c r="B5" s="78"/>
      <c r="C5" s="78"/>
      <c r="D5" s="78"/>
      <c r="E5" s="78"/>
      <c r="F5" s="78"/>
      <c r="G5" s="78"/>
      <c r="H5" s="78"/>
      <c r="I5" s="78"/>
    </row>
    <row r="6" spans="1:57" s="2" customFormat="1" ht="13.5" thickBot="1" x14ac:dyDescent="0.25">
      <c r="A6" s="106"/>
      <c r="B6" s="107" t="s">
        <v>62</v>
      </c>
      <c r="C6" s="107"/>
      <c r="D6" s="108"/>
      <c r="E6" s="109" t="s">
        <v>6</v>
      </c>
      <c r="F6" s="110" t="s">
        <v>7</v>
      </c>
      <c r="G6" s="110" t="s">
        <v>63</v>
      </c>
      <c r="H6" s="110" t="s">
        <v>64</v>
      </c>
      <c r="I6" s="111" t="s">
        <v>41</v>
      </c>
    </row>
    <row r="7" spans="1:57" s="2" customFormat="1" x14ac:dyDescent="0.2">
      <c r="A7" s="112" t="str">
        <f>'Položky - INV'!B7</f>
        <v>1</v>
      </c>
      <c r="B7" s="113" t="str">
        <f>'Položky - INV'!C7</f>
        <v>Výrobky truhlářské typické</v>
      </c>
      <c r="C7" s="68"/>
      <c r="D7" s="114"/>
      <c r="E7" s="278">
        <v>0</v>
      </c>
      <c r="F7" s="279">
        <f>'Položky - NIV'!G44</f>
        <v>0</v>
      </c>
      <c r="G7" s="279">
        <v>0</v>
      </c>
      <c r="H7" s="279">
        <v>0</v>
      </c>
      <c r="I7" s="280">
        <v>0</v>
      </c>
    </row>
    <row r="8" spans="1:57" s="2" customFormat="1" x14ac:dyDescent="0.2">
      <c r="A8" s="112" t="str">
        <f>'Položky - INV'!B23</f>
        <v>2</v>
      </c>
      <c r="B8" s="113" t="str">
        <f>'Položky - INV'!C23</f>
        <v>Výrobky truhlářské atypické</v>
      </c>
      <c r="C8" s="68"/>
      <c r="D8" s="114"/>
      <c r="E8" s="278">
        <v>0</v>
      </c>
      <c r="F8" s="279">
        <f>'Položky - NIV'!G90</f>
        <v>0</v>
      </c>
      <c r="G8" s="279">
        <v>0</v>
      </c>
      <c r="H8" s="279">
        <v>0</v>
      </c>
      <c r="I8" s="280">
        <v>0</v>
      </c>
    </row>
    <row r="9" spans="1:57" s="2" customFormat="1" x14ac:dyDescent="0.2">
      <c r="A9" s="112" t="s">
        <v>177</v>
      </c>
      <c r="B9" s="113" t="s">
        <v>178</v>
      </c>
      <c r="C9" s="68"/>
      <c r="D9" s="114"/>
      <c r="E9" s="278">
        <v>0</v>
      </c>
      <c r="F9" s="279">
        <f>'Položky - NIV'!G97</f>
        <v>0</v>
      </c>
      <c r="G9" s="279">
        <v>0</v>
      </c>
      <c r="H9" s="279">
        <v>0</v>
      </c>
      <c r="I9" s="280">
        <v>0</v>
      </c>
    </row>
    <row r="10" spans="1:57" s="2" customFormat="1" x14ac:dyDescent="0.2">
      <c r="A10" s="112" t="s">
        <v>108</v>
      </c>
      <c r="B10" s="113" t="str">
        <f>'Položky - INV'!C51</f>
        <v>Ostatní mobiliář</v>
      </c>
      <c r="C10" s="68"/>
      <c r="D10" s="114"/>
      <c r="E10" s="278">
        <v>0</v>
      </c>
      <c r="F10" s="279">
        <f>'Položky - NIV'!G108</f>
        <v>0</v>
      </c>
      <c r="G10" s="279">
        <v>0</v>
      </c>
      <c r="H10" s="279">
        <v>0</v>
      </c>
      <c r="I10" s="280">
        <v>0</v>
      </c>
    </row>
    <row r="11" spans="1:57" s="2" customFormat="1" x14ac:dyDescent="0.2">
      <c r="A11" s="112" t="s">
        <v>110</v>
      </c>
      <c r="B11" s="113" t="str">
        <f>'Položky - INV'!C80</f>
        <v>Prvky informačního systému</v>
      </c>
      <c r="C11" s="68"/>
      <c r="D11" s="114"/>
      <c r="E11" s="278">
        <v>0</v>
      </c>
      <c r="F11" s="279">
        <f>'Položky - NIV'!G115</f>
        <v>0</v>
      </c>
      <c r="G11" s="279">
        <v>0</v>
      </c>
      <c r="H11" s="279">
        <v>0</v>
      </c>
      <c r="I11" s="280">
        <v>0</v>
      </c>
    </row>
    <row r="12" spans="1:57" s="2" customFormat="1" x14ac:dyDescent="0.2">
      <c r="A12" s="112" t="s">
        <v>111</v>
      </c>
      <c r="B12" s="113" t="s">
        <v>237</v>
      </c>
      <c r="C12" s="68"/>
      <c r="D12" s="114"/>
      <c r="E12" s="278">
        <v>0</v>
      </c>
      <c r="F12" s="279">
        <f>'Položky - NIV'!G141</f>
        <v>0</v>
      </c>
      <c r="G12" s="279">
        <v>0</v>
      </c>
      <c r="H12" s="279">
        <v>0</v>
      </c>
      <c r="I12" s="280">
        <v>0</v>
      </c>
    </row>
    <row r="13" spans="1:57" s="2" customFormat="1" ht="13.5" thickBot="1" x14ac:dyDescent="0.25">
      <c r="A13" s="112" t="s">
        <v>65</v>
      </c>
      <c r="B13" s="113" t="str">
        <f>'Položky - INV'!C93</f>
        <v>Ostatní náklady</v>
      </c>
      <c r="C13" s="68"/>
      <c r="D13" s="114"/>
      <c r="E13" s="278">
        <v>0</v>
      </c>
      <c r="F13" s="279">
        <f>'Položky - NIV'!G148</f>
        <v>0</v>
      </c>
      <c r="G13" s="279">
        <v>0</v>
      </c>
      <c r="H13" s="279">
        <v>0</v>
      </c>
      <c r="I13" s="280">
        <v>0</v>
      </c>
    </row>
    <row r="14" spans="1:57" s="118" customFormat="1" ht="13.5" thickBot="1" x14ac:dyDescent="0.25">
      <c r="A14" s="115"/>
      <c r="B14" s="116" t="s">
        <v>66</v>
      </c>
      <c r="C14" s="116"/>
      <c r="D14" s="117"/>
      <c r="E14" s="281">
        <f>SUM(E7:E11)</f>
        <v>0</v>
      </c>
      <c r="F14" s="282">
        <f>SUM(F7:F13)</f>
        <v>0</v>
      </c>
      <c r="G14" s="282">
        <f>SUM(G7:G13)</f>
        <v>0</v>
      </c>
      <c r="H14" s="282">
        <f>SUM(H7:H13)</f>
        <v>0</v>
      </c>
      <c r="I14" s="283">
        <f>SUM(I7:I13)</f>
        <v>0</v>
      </c>
    </row>
    <row r="15" spans="1:57" x14ac:dyDescent="0.2">
      <c r="A15" s="68"/>
      <c r="B15" s="68"/>
      <c r="C15" s="68"/>
      <c r="D15" s="68"/>
      <c r="E15" s="68"/>
      <c r="F15" s="68"/>
      <c r="G15" s="68"/>
      <c r="H15" s="68"/>
      <c r="I15" s="68"/>
    </row>
    <row r="16" spans="1:57" ht="19.5" customHeight="1" x14ac:dyDescent="0.25">
      <c r="A16" s="104" t="s">
        <v>434</v>
      </c>
      <c r="B16" s="104"/>
      <c r="C16" s="104"/>
      <c r="D16" s="104"/>
      <c r="E16" s="104"/>
      <c r="F16" s="104"/>
      <c r="G16" s="119"/>
      <c r="H16" s="104"/>
      <c r="I16" s="104"/>
      <c r="BA16" s="48"/>
      <c r="BB16" s="48"/>
      <c r="BC16" s="48"/>
      <c r="BD16" s="48"/>
      <c r="BE16" s="48"/>
    </row>
    <row r="17" spans="1:53" ht="13.5" thickBot="1" x14ac:dyDescent="0.25">
      <c r="A17" s="78"/>
      <c r="B17" s="78"/>
      <c r="C17" s="78"/>
      <c r="D17" s="78"/>
      <c r="E17" s="78"/>
      <c r="F17" s="78"/>
      <c r="G17" s="78"/>
      <c r="H17" s="78"/>
      <c r="I17" s="78"/>
    </row>
    <row r="18" spans="1:53" ht="25.5" x14ac:dyDescent="0.2">
      <c r="A18" s="72" t="s">
        <v>67</v>
      </c>
      <c r="B18" s="73"/>
      <c r="C18" s="73"/>
      <c r="D18" s="120"/>
      <c r="E18" s="121"/>
      <c r="F18" s="264" t="s">
        <v>107</v>
      </c>
      <c r="G18" s="265" t="s">
        <v>425</v>
      </c>
      <c r="H18" s="122"/>
      <c r="I18" s="123" t="s">
        <v>68</v>
      </c>
    </row>
    <row r="19" spans="1:53" ht="90" customHeight="1" x14ac:dyDescent="0.2">
      <c r="A19" s="266" t="s">
        <v>427</v>
      </c>
      <c r="B19" s="267"/>
      <c r="C19" s="267"/>
      <c r="D19" s="268"/>
      <c r="E19" s="287"/>
      <c r="F19" s="284">
        <v>1</v>
      </c>
      <c r="G19" s="285"/>
      <c r="H19" s="124"/>
      <c r="I19" s="286">
        <f>SUM(F19)*G19</f>
        <v>0</v>
      </c>
      <c r="BA19">
        <v>8</v>
      </c>
    </row>
    <row r="20" spans="1:53" ht="13.5" thickBot="1" x14ac:dyDescent="0.25">
      <c r="A20" s="125"/>
      <c r="B20" s="126" t="s">
        <v>69</v>
      </c>
      <c r="C20" s="127"/>
      <c r="D20" s="128"/>
      <c r="E20" s="129"/>
      <c r="F20" s="130"/>
      <c r="G20" s="130"/>
      <c r="H20" s="288">
        <f>SUM(I19)</f>
        <v>0</v>
      </c>
      <c r="I20" s="289"/>
    </row>
    <row r="22" spans="1:53" x14ac:dyDescent="0.2">
      <c r="B22" s="118"/>
      <c r="F22" s="131"/>
      <c r="G22" s="132"/>
      <c r="H22" s="132"/>
      <c r="I22" s="133"/>
    </row>
    <row r="23" spans="1:53" x14ac:dyDescent="0.2">
      <c r="F23" s="131"/>
      <c r="G23" s="132"/>
      <c r="H23" s="132"/>
      <c r="I23" s="133"/>
    </row>
    <row r="24" spans="1:53" x14ac:dyDescent="0.2">
      <c r="F24" s="131"/>
      <c r="G24" s="132"/>
      <c r="H24" s="132"/>
      <c r="I24" s="133"/>
    </row>
    <row r="25" spans="1:53" x14ac:dyDescent="0.2">
      <c r="F25" s="131"/>
      <c r="G25" s="132"/>
      <c r="H25" s="132"/>
      <c r="I25" s="133"/>
    </row>
    <row r="26" spans="1:53" x14ac:dyDescent="0.2">
      <c r="F26" s="131"/>
      <c r="G26" s="132"/>
      <c r="H26" s="132"/>
      <c r="I26" s="133"/>
    </row>
    <row r="27" spans="1:53" x14ac:dyDescent="0.2">
      <c r="F27" s="131"/>
      <c r="G27" s="132"/>
      <c r="H27" s="132"/>
      <c r="I27" s="133"/>
    </row>
    <row r="28" spans="1:53" x14ac:dyDescent="0.2">
      <c r="F28" s="131"/>
      <c r="G28" s="132"/>
      <c r="H28" s="132"/>
      <c r="I28" s="133"/>
    </row>
    <row r="29" spans="1:53" x14ac:dyDescent="0.2">
      <c r="F29" s="131"/>
      <c r="G29" s="132"/>
      <c r="H29" s="132"/>
      <c r="I29" s="133"/>
    </row>
    <row r="30" spans="1:53" x14ac:dyDescent="0.2">
      <c r="F30" s="131"/>
      <c r="G30" s="132"/>
      <c r="H30" s="132"/>
      <c r="I30" s="133"/>
    </row>
    <row r="31" spans="1:53" x14ac:dyDescent="0.2">
      <c r="F31" s="131"/>
      <c r="G31" s="132"/>
      <c r="H31" s="132"/>
      <c r="I31" s="133"/>
    </row>
    <row r="32" spans="1:53" x14ac:dyDescent="0.2">
      <c r="F32" s="131"/>
      <c r="G32" s="132"/>
      <c r="H32" s="132"/>
      <c r="I32" s="133"/>
    </row>
    <row r="33" spans="6:9" x14ac:dyDescent="0.2">
      <c r="F33" s="131"/>
      <c r="G33" s="132"/>
      <c r="H33" s="132"/>
      <c r="I33" s="133"/>
    </row>
    <row r="34" spans="6:9" x14ac:dyDescent="0.2">
      <c r="F34" s="131"/>
      <c r="G34" s="132"/>
      <c r="H34" s="132"/>
      <c r="I34" s="133"/>
    </row>
    <row r="35" spans="6:9" x14ac:dyDescent="0.2">
      <c r="F35" s="131"/>
      <c r="G35" s="132"/>
      <c r="H35" s="132"/>
      <c r="I35" s="133"/>
    </row>
    <row r="36" spans="6:9" x14ac:dyDescent="0.2">
      <c r="F36" s="131"/>
      <c r="G36" s="132"/>
      <c r="H36" s="132"/>
      <c r="I36" s="133"/>
    </row>
    <row r="37" spans="6:9" x14ac:dyDescent="0.2">
      <c r="F37" s="131"/>
      <c r="G37" s="132"/>
      <c r="H37" s="132"/>
      <c r="I37" s="133"/>
    </row>
    <row r="38" spans="6:9" x14ac:dyDescent="0.2">
      <c r="F38" s="131"/>
      <c r="G38" s="132"/>
      <c r="H38" s="132"/>
      <c r="I38" s="133"/>
    </row>
    <row r="39" spans="6:9" x14ac:dyDescent="0.2">
      <c r="F39" s="131"/>
      <c r="G39" s="132"/>
      <c r="H39" s="132"/>
      <c r="I39" s="133"/>
    </row>
    <row r="40" spans="6:9" x14ac:dyDescent="0.2">
      <c r="F40" s="131"/>
      <c r="G40" s="132"/>
      <c r="H40" s="132"/>
      <c r="I40" s="133"/>
    </row>
    <row r="41" spans="6:9" x14ac:dyDescent="0.2">
      <c r="F41" s="131"/>
      <c r="G41" s="132"/>
      <c r="H41" s="132"/>
      <c r="I41" s="133"/>
    </row>
    <row r="42" spans="6:9" x14ac:dyDescent="0.2">
      <c r="F42" s="131"/>
      <c r="G42" s="132"/>
      <c r="H42" s="132"/>
      <c r="I42" s="133"/>
    </row>
    <row r="43" spans="6:9" x14ac:dyDescent="0.2">
      <c r="F43" s="131"/>
      <c r="G43" s="132"/>
      <c r="H43" s="132"/>
      <c r="I43" s="133"/>
    </row>
    <row r="44" spans="6:9" x14ac:dyDescent="0.2">
      <c r="F44" s="131"/>
      <c r="G44" s="132"/>
      <c r="H44" s="132"/>
      <c r="I44" s="133"/>
    </row>
    <row r="45" spans="6:9" x14ac:dyDescent="0.2">
      <c r="F45" s="131"/>
      <c r="G45" s="132"/>
      <c r="H45" s="132"/>
      <c r="I45" s="133"/>
    </row>
    <row r="46" spans="6:9" x14ac:dyDescent="0.2">
      <c r="F46" s="131"/>
      <c r="G46" s="132"/>
      <c r="H46" s="132"/>
      <c r="I46" s="133"/>
    </row>
    <row r="47" spans="6:9" x14ac:dyDescent="0.2">
      <c r="F47" s="131"/>
      <c r="G47" s="132"/>
      <c r="H47" s="132"/>
      <c r="I47" s="133"/>
    </row>
    <row r="48" spans="6:9" x14ac:dyDescent="0.2">
      <c r="F48" s="131"/>
      <c r="G48" s="132"/>
      <c r="H48" s="132"/>
      <c r="I48" s="133"/>
    </row>
    <row r="49" spans="6:9" x14ac:dyDescent="0.2">
      <c r="F49" s="131"/>
      <c r="G49" s="132"/>
      <c r="H49" s="132"/>
      <c r="I49" s="133"/>
    </row>
    <row r="50" spans="6:9" x14ac:dyDescent="0.2">
      <c r="F50" s="131"/>
      <c r="G50" s="132"/>
      <c r="H50" s="132"/>
      <c r="I50" s="133"/>
    </row>
    <row r="51" spans="6:9" x14ac:dyDescent="0.2">
      <c r="F51" s="131"/>
      <c r="G51" s="132"/>
      <c r="H51" s="132"/>
      <c r="I51" s="133"/>
    </row>
    <row r="52" spans="6:9" x14ac:dyDescent="0.2">
      <c r="F52" s="131"/>
      <c r="G52" s="132"/>
      <c r="H52" s="132"/>
      <c r="I52" s="133"/>
    </row>
    <row r="53" spans="6:9" x14ac:dyDescent="0.2">
      <c r="F53" s="131"/>
      <c r="G53" s="132"/>
      <c r="H53" s="132"/>
      <c r="I53" s="133"/>
    </row>
    <row r="54" spans="6:9" x14ac:dyDescent="0.2">
      <c r="F54" s="131"/>
      <c r="G54" s="132"/>
      <c r="H54" s="132"/>
      <c r="I54" s="133"/>
    </row>
    <row r="55" spans="6:9" x14ac:dyDescent="0.2">
      <c r="F55" s="131"/>
      <c r="G55" s="132"/>
      <c r="H55" s="132"/>
      <c r="I55" s="133"/>
    </row>
    <row r="56" spans="6:9" x14ac:dyDescent="0.2">
      <c r="F56" s="131"/>
      <c r="G56" s="132"/>
      <c r="H56" s="132"/>
      <c r="I56" s="133"/>
    </row>
    <row r="57" spans="6:9" x14ac:dyDescent="0.2">
      <c r="F57" s="131"/>
      <c r="G57" s="132"/>
      <c r="H57" s="132"/>
      <c r="I57" s="133"/>
    </row>
    <row r="58" spans="6:9" x14ac:dyDescent="0.2">
      <c r="F58" s="131"/>
      <c r="G58" s="132"/>
      <c r="H58" s="132"/>
      <c r="I58" s="133"/>
    </row>
    <row r="59" spans="6:9" x14ac:dyDescent="0.2">
      <c r="F59" s="131"/>
      <c r="G59" s="132"/>
      <c r="H59" s="132"/>
      <c r="I59" s="133"/>
    </row>
    <row r="60" spans="6:9" x14ac:dyDescent="0.2">
      <c r="F60" s="131"/>
      <c r="G60" s="132"/>
      <c r="H60" s="132"/>
      <c r="I60" s="133"/>
    </row>
    <row r="61" spans="6:9" x14ac:dyDescent="0.2">
      <c r="F61" s="131"/>
      <c r="G61" s="132"/>
      <c r="H61" s="132"/>
      <c r="I61" s="133"/>
    </row>
    <row r="62" spans="6:9" x14ac:dyDescent="0.2">
      <c r="F62" s="131"/>
      <c r="G62" s="132"/>
      <c r="H62" s="132"/>
      <c r="I62" s="133"/>
    </row>
    <row r="63" spans="6:9" x14ac:dyDescent="0.2">
      <c r="F63" s="131"/>
      <c r="G63" s="132"/>
      <c r="H63" s="132"/>
      <c r="I63" s="133"/>
    </row>
    <row r="64" spans="6:9" x14ac:dyDescent="0.2">
      <c r="F64" s="131"/>
      <c r="G64" s="132"/>
      <c r="H64" s="132"/>
      <c r="I64" s="133"/>
    </row>
    <row r="65" spans="6:9" x14ac:dyDescent="0.2">
      <c r="F65" s="131"/>
      <c r="G65" s="132"/>
      <c r="H65" s="132"/>
      <c r="I65" s="133"/>
    </row>
    <row r="66" spans="6:9" x14ac:dyDescent="0.2">
      <c r="F66" s="131"/>
      <c r="G66" s="132"/>
      <c r="H66" s="132"/>
      <c r="I66" s="133"/>
    </row>
    <row r="67" spans="6:9" x14ac:dyDescent="0.2">
      <c r="F67" s="131"/>
      <c r="G67" s="132"/>
      <c r="H67" s="132"/>
      <c r="I67" s="133"/>
    </row>
    <row r="68" spans="6:9" x14ac:dyDescent="0.2">
      <c r="F68" s="131"/>
      <c r="G68" s="132"/>
      <c r="H68" s="132"/>
      <c r="I68" s="133"/>
    </row>
    <row r="69" spans="6:9" x14ac:dyDescent="0.2">
      <c r="F69" s="131"/>
      <c r="G69" s="132"/>
      <c r="H69" s="132"/>
      <c r="I69" s="133"/>
    </row>
    <row r="70" spans="6:9" x14ac:dyDescent="0.2">
      <c r="F70" s="131"/>
      <c r="G70" s="132"/>
      <c r="H70" s="132"/>
      <c r="I70" s="133"/>
    </row>
    <row r="71" spans="6:9" x14ac:dyDescent="0.2">
      <c r="F71" s="131"/>
      <c r="G71" s="132"/>
      <c r="H71" s="132"/>
      <c r="I71" s="133"/>
    </row>
  </sheetData>
  <mergeCells count="6">
    <mergeCell ref="A1:B1"/>
    <mergeCell ref="C1:F1"/>
    <mergeCell ref="A2:B2"/>
    <mergeCell ref="G2:I2"/>
    <mergeCell ref="H20:I20"/>
    <mergeCell ref="A19:D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1"/>
  <sheetViews>
    <sheetView showZeros="0" zoomScaleNormal="100" workbookViewId="0">
      <selection activeCell="C19" sqref="C19"/>
    </sheetView>
  </sheetViews>
  <sheetFormatPr defaultRowHeight="12.75" x14ac:dyDescent="0.2"/>
  <cols>
    <col min="1" max="1" width="4.42578125" style="134" customWidth="1"/>
    <col min="2" max="2" width="10.5703125" style="134" customWidth="1"/>
    <col min="3" max="3" width="44.7109375" style="134" customWidth="1"/>
    <col min="4" max="4" width="4.5703125" style="134" customWidth="1"/>
    <col min="5" max="5" width="11.42578125" style="194" bestFit="1" customWidth="1"/>
    <col min="6" max="6" width="10.85546875" style="134" bestFit="1" customWidth="1"/>
    <col min="7" max="7" width="13.5703125" style="134" customWidth="1"/>
    <col min="8" max="8" width="14" style="134" customWidth="1"/>
    <col min="9" max="16384" width="9.140625" style="134"/>
  </cols>
  <sheetData>
    <row r="1" spans="1:31" ht="15.75" x14ac:dyDescent="0.25">
      <c r="A1" s="260" t="s">
        <v>435</v>
      </c>
      <c r="B1" s="260"/>
      <c r="C1" s="260"/>
      <c r="D1" s="260"/>
      <c r="E1" s="260"/>
      <c r="F1" s="260"/>
      <c r="G1" s="260"/>
    </row>
    <row r="2" spans="1:31" ht="14.25" customHeight="1" thickBot="1" x14ac:dyDescent="0.25">
      <c r="A2" s="135"/>
      <c r="B2" s="136"/>
      <c r="C2" s="137"/>
      <c r="D2" s="137"/>
      <c r="E2" s="138"/>
      <c r="F2" s="137"/>
      <c r="G2" s="137"/>
    </row>
    <row r="3" spans="1:31" ht="27" customHeight="1" thickTop="1" x14ac:dyDescent="0.2">
      <c r="A3" s="250" t="s">
        <v>57</v>
      </c>
      <c r="B3" s="251"/>
      <c r="C3" s="140" t="s">
        <v>70</v>
      </c>
      <c r="D3" s="141"/>
      <c r="E3" s="142" t="s">
        <v>71</v>
      </c>
      <c r="F3" s="143" t="str">
        <f>'Rekapitulace - INV'!H1</f>
        <v>1</v>
      </c>
      <c r="G3" s="141"/>
      <c r="H3" s="144"/>
    </row>
    <row r="4" spans="1:31" ht="13.5" thickBot="1" x14ac:dyDescent="0.25">
      <c r="A4" s="261" t="s">
        <v>60</v>
      </c>
      <c r="B4" s="256"/>
      <c r="C4" s="100" t="s">
        <v>410</v>
      </c>
      <c r="D4" s="145"/>
      <c r="E4" s="262"/>
      <c r="F4" s="263"/>
      <c r="G4" s="263"/>
      <c r="H4" s="146"/>
    </row>
    <row r="5" spans="1:31" ht="13.5" thickTop="1" x14ac:dyDescent="0.2">
      <c r="A5" s="147"/>
      <c r="B5" s="135"/>
      <c r="C5" s="135"/>
      <c r="D5" s="135"/>
      <c r="E5" s="148"/>
      <c r="F5" s="135"/>
      <c r="G5" s="149"/>
    </row>
    <row r="6" spans="1:31" x14ac:dyDescent="0.2">
      <c r="A6" s="150" t="s">
        <v>72</v>
      </c>
      <c r="B6" s="151" t="s">
        <v>73</v>
      </c>
      <c r="C6" s="151" t="s">
        <v>74</v>
      </c>
      <c r="D6" s="151" t="s">
        <v>75</v>
      </c>
      <c r="E6" s="152" t="s">
        <v>76</v>
      </c>
      <c r="F6" s="151" t="s">
        <v>77</v>
      </c>
      <c r="G6" s="153" t="s">
        <v>78</v>
      </c>
      <c r="H6" s="153" t="s">
        <v>79</v>
      </c>
    </row>
    <row r="7" spans="1:31" x14ac:dyDescent="0.2">
      <c r="A7" s="200" t="s">
        <v>80</v>
      </c>
      <c r="B7" s="218" t="s">
        <v>59</v>
      </c>
      <c r="C7" s="156" t="s">
        <v>81</v>
      </c>
      <c r="D7" s="157"/>
      <c r="E7" s="158"/>
      <c r="F7" s="158"/>
      <c r="G7" s="159"/>
      <c r="H7" s="159"/>
    </row>
    <row r="8" spans="1:31" x14ac:dyDescent="0.2">
      <c r="A8" s="179"/>
      <c r="B8" s="161" t="s">
        <v>112</v>
      </c>
      <c r="C8" s="167" t="s">
        <v>239</v>
      </c>
      <c r="D8" s="162" t="s">
        <v>83</v>
      </c>
      <c r="E8" s="182">
        <v>1</v>
      </c>
      <c r="F8" s="219"/>
      <c r="G8" s="192">
        <f>SUM(E8*F8)</f>
        <v>0</v>
      </c>
      <c r="H8" s="212" t="s">
        <v>84</v>
      </c>
    </row>
    <row r="9" spans="1:31" x14ac:dyDescent="0.2">
      <c r="A9" s="160"/>
      <c r="B9" s="161" t="s">
        <v>113</v>
      </c>
      <c r="C9" s="167" t="s">
        <v>120</v>
      </c>
      <c r="D9" s="162" t="s">
        <v>83</v>
      </c>
      <c r="E9" s="195">
        <v>112</v>
      </c>
      <c r="F9" s="219"/>
      <c r="G9" s="168">
        <f>E9*F9</f>
        <v>0</v>
      </c>
      <c r="H9" s="164" t="s">
        <v>84</v>
      </c>
      <c r="I9" s="213"/>
      <c r="J9" s="213"/>
      <c r="K9" s="213"/>
    </row>
    <row r="10" spans="1:31" x14ac:dyDescent="0.2">
      <c r="A10" s="160"/>
      <c r="B10" s="161" t="s">
        <v>114</v>
      </c>
      <c r="C10" s="167" t="s">
        <v>240</v>
      </c>
      <c r="D10" s="162" t="s">
        <v>83</v>
      </c>
      <c r="E10" s="195">
        <v>53</v>
      </c>
      <c r="F10" s="219"/>
      <c r="G10" s="168">
        <f t="shared" ref="G10:G28" si="0">E10*F10</f>
        <v>0</v>
      </c>
      <c r="H10" s="164" t="s">
        <v>84</v>
      </c>
      <c r="I10" s="213"/>
      <c r="J10" s="213"/>
      <c r="K10" s="213"/>
    </row>
    <row r="11" spans="1:31" x14ac:dyDescent="0.2">
      <c r="A11" s="160"/>
      <c r="B11" s="161" t="s">
        <v>395</v>
      </c>
      <c r="C11" s="167" t="s">
        <v>396</v>
      </c>
      <c r="D11" s="162" t="s">
        <v>83</v>
      </c>
      <c r="E11" s="195">
        <v>14</v>
      </c>
      <c r="F11" s="219"/>
      <c r="G11" s="168">
        <f t="shared" si="0"/>
        <v>0</v>
      </c>
      <c r="H11" s="164" t="s">
        <v>84</v>
      </c>
      <c r="I11" s="213"/>
      <c r="J11" s="213"/>
      <c r="K11" s="213"/>
    </row>
    <row r="12" spans="1:31" x14ac:dyDescent="0.2">
      <c r="A12" s="160"/>
      <c r="B12" s="161" t="s">
        <v>243</v>
      </c>
      <c r="C12" s="167" t="s">
        <v>241</v>
      </c>
      <c r="D12" s="162" t="s">
        <v>83</v>
      </c>
      <c r="E12" s="163">
        <v>355</v>
      </c>
      <c r="F12" s="219"/>
      <c r="G12" s="168">
        <f t="shared" si="0"/>
        <v>0</v>
      </c>
      <c r="H12" s="164" t="s">
        <v>84</v>
      </c>
      <c r="I12" s="213"/>
      <c r="J12" s="213"/>
      <c r="K12" s="213"/>
    </row>
    <row r="13" spans="1:31" x14ac:dyDescent="0.2">
      <c r="A13" s="160"/>
      <c r="B13" s="161" t="s">
        <v>244</v>
      </c>
      <c r="C13" s="167" t="s">
        <v>446</v>
      </c>
      <c r="D13" s="162" t="s">
        <v>83</v>
      </c>
      <c r="E13" s="163">
        <v>66</v>
      </c>
      <c r="F13" s="219"/>
      <c r="G13" s="168">
        <f t="shared" si="0"/>
        <v>0</v>
      </c>
      <c r="H13" s="164" t="s">
        <v>84</v>
      </c>
      <c r="I13" s="213"/>
      <c r="J13" s="213"/>
      <c r="K13" s="213"/>
    </row>
    <row r="14" spans="1:31" x14ac:dyDescent="0.2">
      <c r="A14" s="160"/>
      <c r="B14" s="161" t="s">
        <v>115</v>
      </c>
      <c r="C14" s="167" t="s">
        <v>242</v>
      </c>
      <c r="D14" s="162" t="s">
        <v>83</v>
      </c>
      <c r="E14" s="163">
        <v>3</v>
      </c>
      <c r="F14" s="219"/>
      <c r="G14" s="168">
        <f t="shared" si="0"/>
        <v>0</v>
      </c>
      <c r="H14" s="164" t="s">
        <v>84</v>
      </c>
      <c r="I14" s="213"/>
      <c r="J14" s="213"/>
      <c r="K14" s="213"/>
    </row>
    <row r="15" spans="1:31" x14ac:dyDescent="0.2">
      <c r="A15" s="160"/>
      <c r="B15" s="161" t="s">
        <v>116</v>
      </c>
      <c r="C15" s="197" t="s">
        <v>364</v>
      </c>
      <c r="D15" s="162" t="s">
        <v>83</v>
      </c>
      <c r="E15" s="163">
        <v>1</v>
      </c>
      <c r="F15" s="219"/>
      <c r="G15" s="168">
        <f t="shared" si="0"/>
        <v>0</v>
      </c>
      <c r="H15" s="164" t="s">
        <v>84</v>
      </c>
      <c r="I15" s="213"/>
      <c r="J15" s="213"/>
      <c r="K15" s="213"/>
    </row>
    <row r="16" spans="1:31" x14ac:dyDescent="0.2">
      <c r="A16" s="160"/>
      <c r="B16" s="161" t="s">
        <v>82</v>
      </c>
      <c r="C16" s="166" t="s">
        <v>120</v>
      </c>
      <c r="D16" s="162" t="s">
        <v>83</v>
      </c>
      <c r="E16" s="163">
        <v>1</v>
      </c>
      <c r="F16" s="219"/>
      <c r="G16" s="163">
        <f t="shared" si="0"/>
        <v>0</v>
      </c>
      <c r="H16" s="164" t="s">
        <v>84</v>
      </c>
      <c r="I16" s="213"/>
      <c r="J16" s="213"/>
      <c r="K16" s="213"/>
      <c r="AD16" s="165"/>
      <c r="AE16" s="165"/>
    </row>
    <row r="17" spans="1:31" x14ac:dyDescent="0.2">
      <c r="A17" s="160"/>
      <c r="B17" s="161" t="s">
        <v>119</v>
      </c>
      <c r="C17" s="166" t="s">
        <v>249</v>
      </c>
      <c r="D17" s="162" t="s">
        <v>83</v>
      </c>
      <c r="E17" s="163">
        <v>2</v>
      </c>
      <c r="F17" s="219"/>
      <c r="G17" s="163">
        <f t="shared" si="0"/>
        <v>0</v>
      </c>
      <c r="H17" s="164" t="s">
        <v>84</v>
      </c>
      <c r="I17" s="213"/>
      <c r="J17" s="213"/>
      <c r="K17" s="213"/>
      <c r="AD17" s="165"/>
      <c r="AE17" s="165"/>
    </row>
    <row r="18" spans="1:31" x14ac:dyDescent="0.2">
      <c r="A18" s="160"/>
      <c r="B18" s="161" t="s">
        <v>121</v>
      </c>
      <c r="C18" s="166" t="s">
        <v>250</v>
      </c>
      <c r="D18" s="162" t="s">
        <v>83</v>
      </c>
      <c r="E18" s="163">
        <v>3</v>
      </c>
      <c r="F18" s="219"/>
      <c r="G18" s="163">
        <f t="shared" si="0"/>
        <v>0</v>
      </c>
      <c r="H18" s="164" t="s">
        <v>84</v>
      </c>
      <c r="I18" s="213"/>
      <c r="J18" s="213"/>
      <c r="K18" s="213"/>
      <c r="AD18" s="165"/>
      <c r="AE18" s="165"/>
    </row>
    <row r="19" spans="1:31" x14ac:dyDescent="0.2">
      <c r="A19" s="160"/>
      <c r="B19" s="161" t="s">
        <v>245</v>
      </c>
      <c r="C19" s="167" t="s">
        <v>251</v>
      </c>
      <c r="D19" s="162" t="s">
        <v>83</v>
      </c>
      <c r="E19" s="195">
        <v>3</v>
      </c>
      <c r="F19" s="219"/>
      <c r="G19" s="168">
        <f t="shared" si="0"/>
        <v>0</v>
      </c>
      <c r="H19" s="164" t="s">
        <v>84</v>
      </c>
      <c r="I19" s="213"/>
      <c r="J19" s="213"/>
      <c r="K19" s="213"/>
      <c r="AD19" s="165"/>
      <c r="AE19" s="165"/>
    </row>
    <row r="20" spans="1:31" x14ac:dyDescent="0.2">
      <c r="A20" s="160"/>
      <c r="B20" s="161" t="s">
        <v>122</v>
      </c>
      <c r="C20" s="167" t="s">
        <v>282</v>
      </c>
      <c r="D20" s="162" t="s">
        <v>83</v>
      </c>
      <c r="E20" s="195">
        <v>1</v>
      </c>
      <c r="F20" s="219"/>
      <c r="G20" s="168">
        <f t="shared" si="0"/>
        <v>0</v>
      </c>
      <c r="H20" s="164" t="s">
        <v>84</v>
      </c>
      <c r="I20" s="213"/>
      <c r="J20" s="213"/>
      <c r="K20" s="213"/>
      <c r="AD20" s="165"/>
      <c r="AE20" s="165"/>
    </row>
    <row r="21" spans="1:31" x14ac:dyDescent="0.2">
      <c r="A21" s="160"/>
      <c r="B21" s="161" t="s">
        <v>124</v>
      </c>
      <c r="C21" s="167" t="s">
        <v>253</v>
      </c>
      <c r="D21" s="162" t="s">
        <v>83</v>
      </c>
      <c r="E21" s="163">
        <v>7</v>
      </c>
      <c r="F21" s="219"/>
      <c r="G21" s="163">
        <f t="shared" si="0"/>
        <v>0</v>
      </c>
      <c r="H21" s="164" t="s">
        <v>84</v>
      </c>
      <c r="I21" s="213"/>
      <c r="J21" s="213"/>
      <c r="K21" s="213"/>
      <c r="AD21" s="165"/>
      <c r="AE21" s="165"/>
    </row>
    <row r="22" spans="1:31" ht="13.5" customHeight="1" x14ac:dyDescent="0.2">
      <c r="A22" s="160"/>
      <c r="B22" s="161" t="s">
        <v>125</v>
      </c>
      <c r="C22" s="167" t="s">
        <v>357</v>
      </c>
      <c r="D22" s="162" t="s">
        <v>83</v>
      </c>
      <c r="E22" s="195">
        <v>5</v>
      </c>
      <c r="F22" s="219"/>
      <c r="G22" s="168">
        <f t="shared" si="0"/>
        <v>0</v>
      </c>
      <c r="H22" s="164" t="s">
        <v>84</v>
      </c>
      <c r="I22" s="213"/>
      <c r="J22" s="213"/>
      <c r="K22" s="213"/>
      <c r="AD22" s="165"/>
      <c r="AE22" s="165"/>
    </row>
    <row r="23" spans="1:31" ht="13.5" customHeight="1" x14ac:dyDescent="0.2">
      <c r="A23" s="160"/>
      <c r="B23" s="161" t="s">
        <v>246</v>
      </c>
      <c r="C23" s="167" t="s">
        <v>330</v>
      </c>
      <c r="D23" s="162" t="s">
        <v>83</v>
      </c>
      <c r="E23" s="195">
        <v>28</v>
      </c>
      <c r="F23" s="219"/>
      <c r="G23" s="168">
        <f t="shared" si="0"/>
        <v>0</v>
      </c>
      <c r="H23" s="164" t="s">
        <v>84</v>
      </c>
      <c r="I23" s="213"/>
      <c r="J23" s="213"/>
      <c r="K23" s="213"/>
      <c r="AD23" s="165"/>
      <c r="AE23" s="165"/>
    </row>
    <row r="24" spans="1:31" ht="13.5" customHeight="1" x14ac:dyDescent="0.2">
      <c r="A24" s="160"/>
      <c r="B24" s="161" t="s">
        <v>126</v>
      </c>
      <c r="C24" s="167" t="s">
        <v>255</v>
      </c>
      <c r="D24" s="162" t="s">
        <v>83</v>
      </c>
      <c r="E24" s="196">
        <v>5</v>
      </c>
      <c r="F24" s="219"/>
      <c r="G24" s="168">
        <f t="shared" si="0"/>
        <v>0</v>
      </c>
      <c r="H24" s="164" t="s">
        <v>84</v>
      </c>
      <c r="I24" s="213"/>
      <c r="J24" s="213"/>
      <c r="K24" s="213"/>
      <c r="AD24" s="165"/>
      <c r="AE24" s="165"/>
    </row>
    <row r="25" spans="1:31" x14ac:dyDescent="0.2">
      <c r="A25" s="160"/>
      <c r="B25" s="161" t="s">
        <v>127</v>
      </c>
      <c r="C25" s="166" t="s">
        <v>258</v>
      </c>
      <c r="D25" s="162" t="s">
        <v>83</v>
      </c>
      <c r="E25" s="196">
        <v>1</v>
      </c>
      <c r="F25" s="219"/>
      <c r="G25" s="168">
        <f t="shared" si="0"/>
        <v>0</v>
      </c>
      <c r="H25" s="164" t="s">
        <v>84</v>
      </c>
      <c r="I25" s="213"/>
      <c r="J25" s="213"/>
      <c r="K25" s="213"/>
      <c r="AD25" s="165"/>
      <c r="AE25" s="165"/>
    </row>
    <row r="26" spans="1:31" x14ac:dyDescent="0.2">
      <c r="A26" s="179"/>
      <c r="B26" s="161" t="s">
        <v>128</v>
      </c>
      <c r="C26" s="167" t="s">
        <v>361</v>
      </c>
      <c r="D26" s="162" t="s">
        <v>83</v>
      </c>
      <c r="E26" s="163">
        <v>1</v>
      </c>
      <c r="F26" s="219"/>
      <c r="G26" s="168">
        <f t="shared" si="0"/>
        <v>0</v>
      </c>
      <c r="H26" s="212" t="s">
        <v>84</v>
      </c>
      <c r="I26" s="213"/>
      <c r="J26" s="213"/>
      <c r="K26" s="213"/>
      <c r="AD26" s="165"/>
      <c r="AE26" s="165"/>
    </row>
    <row r="27" spans="1:31" x14ac:dyDescent="0.2">
      <c r="A27" s="179"/>
      <c r="B27" s="161" t="s">
        <v>129</v>
      </c>
      <c r="C27" s="167" t="s">
        <v>258</v>
      </c>
      <c r="D27" s="162" t="s">
        <v>83</v>
      </c>
      <c r="E27" s="163">
        <v>16</v>
      </c>
      <c r="F27" s="219"/>
      <c r="G27" s="168">
        <f t="shared" si="0"/>
        <v>0</v>
      </c>
      <c r="H27" s="212" t="s">
        <v>84</v>
      </c>
      <c r="I27" s="213"/>
      <c r="J27" s="213"/>
      <c r="K27" s="213"/>
      <c r="AD27" s="165"/>
      <c r="AE27" s="165"/>
    </row>
    <row r="28" spans="1:31" x14ac:dyDescent="0.2">
      <c r="A28" s="179"/>
      <c r="B28" s="161" t="s">
        <v>130</v>
      </c>
      <c r="C28" s="166" t="s">
        <v>254</v>
      </c>
      <c r="D28" s="162" t="s">
        <v>83</v>
      </c>
      <c r="E28" s="217">
        <v>37</v>
      </c>
      <c r="F28" s="219"/>
      <c r="G28" s="168">
        <f t="shared" si="0"/>
        <v>0</v>
      </c>
      <c r="H28" s="212" t="s">
        <v>84</v>
      </c>
      <c r="I28" s="213"/>
      <c r="J28" s="213"/>
      <c r="K28" s="213"/>
      <c r="AD28" s="165"/>
      <c r="AE28" s="165"/>
    </row>
    <row r="29" spans="1:31" x14ac:dyDescent="0.2">
      <c r="A29" s="179"/>
      <c r="B29" s="161" t="s">
        <v>256</v>
      </c>
      <c r="C29" s="167" t="s">
        <v>260</v>
      </c>
      <c r="D29" s="162" t="s">
        <v>83</v>
      </c>
      <c r="E29" s="163">
        <v>7</v>
      </c>
      <c r="F29" s="219"/>
      <c r="G29" s="168">
        <f>E29*F29</f>
        <v>0</v>
      </c>
      <c r="H29" s="212" t="s">
        <v>84</v>
      </c>
      <c r="I29" s="213"/>
      <c r="J29" s="213"/>
      <c r="K29" s="213"/>
      <c r="AD29" s="165"/>
      <c r="AE29" s="165"/>
    </row>
    <row r="30" spans="1:31" ht="14.25" customHeight="1" x14ac:dyDescent="0.2">
      <c r="A30" s="179"/>
      <c r="B30" s="161" t="s">
        <v>131</v>
      </c>
      <c r="C30" s="167" t="s">
        <v>330</v>
      </c>
      <c r="D30" s="162" t="s">
        <v>83</v>
      </c>
      <c r="E30" s="163">
        <v>149</v>
      </c>
      <c r="F30" s="219"/>
      <c r="G30" s="168">
        <f t="shared" ref="G30:G40" si="1">E30*F30</f>
        <v>0</v>
      </c>
      <c r="H30" s="212" t="s">
        <v>84</v>
      </c>
      <c r="I30" s="213"/>
      <c r="J30" s="213"/>
      <c r="K30" s="213"/>
      <c r="AD30" s="165"/>
      <c r="AE30" s="165"/>
    </row>
    <row r="31" spans="1:31" ht="14.25" customHeight="1" x14ac:dyDescent="0.2">
      <c r="A31" s="179"/>
      <c r="B31" s="161" t="s">
        <v>132</v>
      </c>
      <c r="C31" s="167" t="s">
        <v>255</v>
      </c>
      <c r="D31" s="162" t="s">
        <v>83</v>
      </c>
      <c r="E31" s="163">
        <v>5</v>
      </c>
      <c r="F31" s="219"/>
      <c r="G31" s="168">
        <f t="shared" si="1"/>
        <v>0</v>
      </c>
      <c r="H31" s="212" t="s">
        <v>84</v>
      </c>
      <c r="I31" s="213"/>
      <c r="J31" s="213"/>
      <c r="K31" s="213"/>
      <c r="AD31" s="165"/>
      <c r="AE31" s="165"/>
    </row>
    <row r="32" spans="1:31" ht="14.25" customHeight="1" x14ac:dyDescent="0.2">
      <c r="A32" s="179"/>
      <c r="B32" s="161" t="s">
        <v>135</v>
      </c>
      <c r="C32" s="167" t="s">
        <v>390</v>
      </c>
      <c r="D32" s="162" t="s">
        <v>83</v>
      </c>
      <c r="E32" s="180">
        <v>5</v>
      </c>
      <c r="F32" s="219"/>
      <c r="G32" s="168">
        <f t="shared" si="1"/>
        <v>0</v>
      </c>
      <c r="H32" s="212" t="s">
        <v>84</v>
      </c>
      <c r="AD32" s="165"/>
      <c r="AE32" s="165"/>
    </row>
    <row r="33" spans="1:31" ht="14.25" customHeight="1" x14ac:dyDescent="0.2">
      <c r="A33" s="179"/>
      <c r="B33" s="161" t="s">
        <v>262</v>
      </c>
      <c r="C33" s="167" t="s">
        <v>272</v>
      </c>
      <c r="D33" s="162" t="s">
        <v>83</v>
      </c>
      <c r="E33" s="180">
        <v>10</v>
      </c>
      <c r="F33" s="219"/>
      <c r="G33" s="168">
        <f t="shared" si="1"/>
        <v>0</v>
      </c>
      <c r="H33" s="212" t="s">
        <v>84</v>
      </c>
      <c r="AD33" s="165"/>
      <c r="AE33" s="165"/>
    </row>
    <row r="34" spans="1:31" ht="14.25" customHeight="1" x14ac:dyDescent="0.2">
      <c r="A34" s="179"/>
      <c r="B34" s="161" t="s">
        <v>265</v>
      </c>
      <c r="C34" s="167" t="s">
        <v>274</v>
      </c>
      <c r="D34" s="162" t="s">
        <v>83</v>
      </c>
      <c r="E34" s="180">
        <v>1</v>
      </c>
      <c r="F34" s="219"/>
      <c r="G34" s="168">
        <f t="shared" si="1"/>
        <v>0</v>
      </c>
      <c r="H34" s="212" t="s">
        <v>84</v>
      </c>
      <c r="AD34" s="165"/>
      <c r="AE34" s="165"/>
    </row>
    <row r="35" spans="1:31" ht="14.25" customHeight="1" x14ac:dyDescent="0.2">
      <c r="A35" s="179"/>
      <c r="B35" s="161" t="s">
        <v>266</v>
      </c>
      <c r="C35" s="167" t="s">
        <v>275</v>
      </c>
      <c r="D35" s="162" t="s">
        <v>83</v>
      </c>
      <c r="E35" s="180">
        <v>4</v>
      </c>
      <c r="F35" s="219"/>
      <c r="G35" s="168">
        <f t="shared" si="1"/>
        <v>0</v>
      </c>
      <c r="H35" s="212" t="s">
        <v>84</v>
      </c>
      <c r="AD35" s="165"/>
      <c r="AE35" s="165"/>
    </row>
    <row r="36" spans="1:31" ht="14.25" customHeight="1" x14ac:dyDescent="0.2">
      <c r="A36" s="160"/>
      <c r="B36" s="161" t="s">
        <v>267</v>
      </c>
      <c r="C36" s="167" t="s">
        <v>273</v>
      </c>
      <c r="D36" s="162" t="s">
        <v>83</v>
      </c>
      <c r="E36" s="180">
        <v>6</v>
      </c>
      <c r="F36" s="219"/>
      <c r="G36" s="168">
        <f t="shared" si="1"/>
        <v>0</v>
      </c>
      <c r="H36" s="164" t="s">
        <v>84</v>
      </c>
      <c r="AD36" s="165"/>
      <c r="AE36" s="165"/>
    </row>
    <row r="37" spans="1:31" ht="14.25" customHeight="1" x14ac:dyDescent="0.2">
      <c r="A37" s="160"/>
      <c r="B37" s="161" t="s">
        <v>268</v>
      </c>
      <c r="C37" s="167" t="s">
        <v>276</v>
      </c>
      <c r="D37" s="162" t="s">
        <v>83</v>
      </c>
      <c r="E37" s="180">
        <v>24</v>
      </c>
      <c r="F37" s="219"/>
      <c r="G37" s="168">
        <f t="shared" si="1"/>
        <v>0</v>
      </c>
      <c r="H37" s="164" t="s">
        <v>84</v>
      </c>
      <c r="AD37" s="165"/>
      <c r="AE37" s="165"/>
    </row>
    <row r="38" spans="1:31" ht="14.25" customHeight="1" x14ac:dyDescent="0.2">
      <c r="A38" s="160"/>
      <c r="B38" s="161" t="s">
        <v>269</v>
      </c>
      <c r="C38" s="167" t="s">
        <v>272</v>
      </c>
      <c r="D38" s="162" t="s">
        <v>83</v>
      </c>
      <c r="E38" s="180">
        <v>35</v>
      </c>
      <c r="F38" s="219"/>
      <c r="G38" s="168">
        <f t="shared" si="1"/>
        <v>0</v>
      </c>
      <c r="H38" s="164" t="s">
        <v>84</v>
      </c>
      <c r="AD38" s="165"/>
      <c r="AE38" s="165"/>
    </row>
    <row r="39" spans="1:31" ht="14.25" customHeight="1" x14ac:dyDescent="0.2">
      <c r="A39" s="160"/>
      <c r="B39" s="161" t="s">
        <v>270</v>
      </c>
      <c r="C39" s="167" t="s">
        <v>363</v>
      </c>
      <c r="D39" s="162" t="s">
        <v>83</v>
      </c>
      <c r="E39" s="180">
        <v>112</v>
      </c>
      <c r="F39" s="219"/>
      <c r="G39" s="168">
        <f t="shared" si="1"/>
        <v>0</v>
      </c>
      <c r="H39" s="164" t="s">
        <v>84</v>
      </c>
      <c r="AD39" s="165"/>
      <c r="AE39" s="165"/>
    </row>
    <row r="40" spans="1:31" ht="14.25" customHeight="1" x14ac:dyDescent="0.2">
      <c r="A40" s="160"/>
      <c r="B40" s="161" t="s">
        <v>271</v>
      </c>
      <c r="C40" s="167" t="s">
        <v>275</v>
      </c>
      <c r="D40" s="162" t="s">
        <v>83</v>
      </c>
      <c r="E40" s="180">
        <v>42</v>
      </c>
      <c r="F40" s="219"/>
      <c r="G40" s="168">
        <f t="shared" si="1"/>
        <v>0</v>
      </c>
      <c r="H40" s="164" t="s">
        <v>84</v>
      </c>
      <c r="AD40" s="165"/>
      <c r="AE40" s="165"/>
    </row>
    <row r="41" spans="1:31" x14ac:dyDescent="0.2">
      <c r="A41" s="160"/>
      <c r="B41" s="161" t="s">
        <v>85</v>
      </c>
      <c r="C41" s="167" t="s">
        <v>436</v>
      </c>
      <c r="D41" s="162" t="s">
        <v>107</v>
      </c>
      <c r="E41" s="163">
        <v>1</v>
      </c>
      <c r="F41" s="220"/>
      <c r="G41" s="163">
        <f>F41*E41</f>
        <v>0</v>
      </c>
      <c r="H41" s="164" t="s">
        <v>84</v>
      </c>
    </row>
    <row r="42" spans="1:31" x14ac:dyDescent="0.2">
      <c r="A42" s="160"/>
      <c r="B42" s="161" t="s">
        <v>86</v>
      </c>
      <c r="C42" s="167" t="s">
        <v>87</v>
      </c>
      <c r="D42" s="162" t="s">
        <v>107</v>
      </c>
      <c r="E42" s="163">
        <v>1</v>
      </c>
      <c r="F42" s="220"/>
      <c r="G42" s="163">
        <f>F42*E42</f>
        <v>0</v>
      </c>
      <c r="H42" s="164" t="s">
        <v>84</v>
      </c>
      <c r="AD42" s="165"/>
      <c r="AE42" s="165"/>
    </row>
    <row r="43" spans="1:31" x14ac:dyDescent="0.2">
      <c r="A43" s="160"/>
      <c r="B43" s="161" t="s">
        <v>88</v>
      </c>
      <c r="C43" s="167" t="s">
        <v>89</v>
      </c>
      <c r="D43" s="162" t="s">
        <v>107</v>
      </c>
      <c r="E43" s="163">
        <v>1</v>
      </c>
      <c r="F43" s="220"/>
      <c r="G43" s="163">
        <f>SUM(G16:G40)*E43</f>
        <v>0</v>
      </c>
      <c r="H43" s="164" t="s">
        <v>84</v>
      </c>
      <c r="AD43" s="165"/>
      <c r="AE43" s="165"/>
    </row>
    <row r="44" spans="1:31" x14ac:dyDescent="0.2">
      <c r="A44" s="169"/>
      <c r="B44" s="170" t="s">
        <v>90</v>
      </c>
      <c r="C44" s="171" t="str">
        <f>CONCATENATE(B7," ",C7)</f>
        <v>1 Výrobky truhlářské typické</v>
      </c>
      <c r="D44" s="172"/>
      <c r="E44" s="173"/>
      <c r="F44" s="173"/>
      <c r="G44" s="174">
        <f>SUM(G8:G43)</f>
        <v>0</v>
      </c>
      <c r="H44" s="174"/>
      <c r="AD44" s="165"/>
      <c r="AE44" s="165"/>
    </row>
    <row r="45" spans="1:31" x14ac:dyDescent="0.2">
      <c r="A45" s="154" t="s">
        <v>80</v>
      </c>
      <c r="B45" s="155" t="s">
        <v>91</v>
      </c>
      <c r="C45" s="175" t="s">
        <v>92</v>
      </c>
      <c r="D45" s="176"/>
      <c r="E45" s="177"/>
      <c r="F45" s="177"/>
      <c r="G45" s="178"/>
      <c r="H45" s="159"/>
      <c r="AD45" s="165"/>
      <c r="AE45" s="165"/>
    </row>
    <row r="46" spans="1:31" x14ac:dyDescent="0.2">
      <c r="A46" s="179"/>
      <c r="B46" s="161" t="s">
        <v>397</v>
      </c>
      <c r="C46" s="167" t="s">
        <v>398</v>
      </c>
      <c r="D46" s="162" t="s">
        <v>83</v>
      </c>
      <c r="E46" s="163">
        <v>1</v>
      </c>
      <c r="F46" s="219"/>
      <c r="G46" s="168">
        <f t="shared" ref="G46:G63" si="2">E46*F46</f>
        <v>0</v>
      </c>
      <c r="H46" s="164" t="s">
        <v>84</v>
      </c>
      <c r="AD46" s="165"/>
      <c r="AE46" s="165"/>
    </row>
    <row r="47" spans="1:31" x14ac:dyDescent="0.2">
      <c r="A47" s="179"/>
      <c r="B47" s="161" t="s">
        <v>136</v>
      </c>
      <c r="C47" s="167" t="s">
        <v>277</v>
      </c>
      <c r="D47" s="162" t="s">
        <v>83</v>
      </c>
      <c r="E47" s="163">
        <v>1</v>
      </c>
      <c r="F47" s="219"/>
      <c r="G47" s="168">
        <f t="shared" si="2"/>
        <v>0</v>
      </c>
      <c r="H47" s="164" t="s">
        <v>84</v>
      </c>
      <c r="AD47" s="165"/>
      <c r="AE47" s="165"/>
    </row>
    <row r="48" spans="1:31" x14ac:dyDescent="0.2">
      <c r="A48" s="179"/>
      <c r="B48" s="161" t="s">
        <v>399</v>
      </c>
      <c r="C48" s="167" t="s">
        <v>400</v>
      </c>
      <c r="D48" s="162" t="s">
        <v>83</v>
      </c>
      <c r="E48" s="163">
        <v>1</v>
      </c>
      <c r="F48" s="219"/>
      <c r="G48" s="168">
        <f t="shared" si="2"/>
        <v>0</v>
      </c>
      <c r="H48" s="164" t="s">
        <v>84</v>
      </c>
      <c r="AD48" s="165"/>
      <c r="AE48" s="165"/>
    </row>
    <row r="49" spans="1:31" x14ac:dyDescent="0.2">
      <c r="A49" s="179"/>
      <c r="B49" s="161" t="s">
        <v>93</v>
      </c>
      <c r="C49" s="167" t="s">
        <v>331</v>
      </c>
      <c r="D49" s="162" t="s">
        <v>83</v>
      </c>
      <c r="E49" s="180">
        <v>1</v>
      </c>
      <c r="F49" s="219"/>
      <c r="G49" s="168">
        <f t="shared" si="2"/>
        <v>0</v>
      </c>
      <c r="H49" s="164" t="s">
        <v>84</v>
      </c>
      <c r="AD49" s="165"/>
      <c r="AE49" s="165"/>
    </row>
    <row r="50" spans="1:31" x14ac:dyDescent="0.2">
      <c r="A50" s="179"/>
      <c r="B50" s="161" t="s">
        <v>94</v>
      </c>
      <c r="C50" s="167" t="s">
        <v>280</v>
      </c>
      <c r="D50" s="162" t="s">
        <v>83</v>
      </c>
      <c r="E50" s="163">
        <v>8</v>
      </c>
      <c r="F50" s="219"/>
      <c r="G50" s="168">
        <f t="shared" si="2"/>
        <v>0</v>
      </c>
      <c r="H50" s="164" t="s">
        <v>84</v>
      </c>
      <c r="AD50" s="165"/>
      <c r="AE50" s="165"/>
    </row>
    <row r="51" spans="1:31" ht="12.75" customHeight="1" x14ac:dyDescent="0.2">
      <c r="A51" s="179"/>
      <c r="B51" s="161" t="s">
        <v>95</v>
      </c>
      <c r="C51" s="167" t="s">
        <v>281</v>
      </c>
      <c r="D51" s="162" t="s">
        <v>83</v>
      </c>
      <c r="E51" s="163">
        <v>1</v>
      </c>
      <c r="F51" s="219"/>
      <c r="G51" s="168">
        <f t="shared" si="2"/>
        <v>0</v>
      </c>
      <c r="H51" s="164" t="s">
        <v>84</v>
      </c>
      <c r="AD51" s="165"/>
      <c r="AE51" s="165"/>
    </row>
    <row r="52" spans="1:31" x14ac:dyDescent="0.2">
      <c r="A52" s="179"/>
      <c r="B52" s="161" t="s">
        <v>96</v>
      </c>
      <c r="C52" s="167" t="s">
        <v>365</v>
      </c>
      <c r="D52" s="162" t="s">
        <v>83</v>
      </c>
      <c r="E52" s="163">
        <v>2</v>
      </c>
      <c r="F52" s="219"/>
      <c r="G52" s="168">
        <f t="shared" si="2"/>
        <v>0</v>
      </c>
      <c r="H52" s="164" t="s">
        <v>84</v>
      </c>
      <c r="AD52" s="165"/>
      <c r="AE52" s="165"/>
    </row>
    <row r="53" spans="1:31" x14ac:dyDescent="0.2">
      <c r="A53" s="179"/>
      <c r="B53" s="161" t="s">
        <v>137</v>
      </c>
      <c r="C53" s="167" t="s">
        <v>283</v>
      </c>
      <c r="D53" s="162" t="s">
        <v>83</v>
      </c>
      <c r="E53" s="163">
        <v>3</v>
      </c>
      <c r="F53" s="219"/>
      <c r="G53" s="168">
        <f t="shared" si="2"/>
        <v>0</v>
      </c>
      <c r="H53" s="164" t="s">
        <v>84</v>
      </c>
      <c r="AD53" s="165"/>
      <c r="AE53" s="165"/>
    </row>
    <row r="54" spans="1:31" x14ac:dyDescent="0.2">
      <c r="A54" s="179"/>
      <c r="B54" s="161" t="s">
        <v>97</v>
      </c>
      <c r="C54" s="167" t="s">
        <v>332</v>
      </c>
      <c r="D54" s="162" t="s">
        <v>83</v>
      </c>
      <c r="E54" s="163">
        <v>19</v>
      </c>
      <c r="F54" s="219"/>
      <c r="G54" s="168">
        <f t="shared" si="2"/>
        <v>0</v>
      </c>
      <c r="H54" s="164" t="s">
        <v>84</v>
      </c>
      <c r="AD54" s="165"/>
      <c r="AE54" s="165"/>
    </row>
    <row r="55" spans="1:31" x14ac:dyDescent="0.2">
      <c r="A55" s="179"/>
      <c r="B55" s="161" t="s">
        <v>138</v>
      </c>
      <c r="C55" s="167" t="s">
        <v>366</v>
      </c>
      <c r="D55" s="162" t="s">
        <v>83</v>
      </c>
      <c r="E55" s="180">
        <v>2</v>
      </c>
      <c r="F55" s="219"/>
      <c r="G55" s="168">
        <f t="shared" si="2"/>
        <v>0</v>
      </c>
      <c r="H55" s="164" t="s">
        <v>84</v>
      </c>
      <c r="AD55" s="165"/>
      <c r="AE55" s="165"/>
    </row>
    <row r="56" spans="1:31" x14ac:dyDescent="0.2">
      <c r="A56" s="179"/>
      <c r="B56" s="161" t="s">
        <v>139</v>
      </c>
      <c r="C56" s="167" t="s">
        <v>284</v>
      </c>
      <c r="D56" s="162" t="s">
        <v>83</v>
      </c>
      <c r="E56" s="180">
        <v>3</v>
      </c>
      <c r="F56" s="219"/>
      <c r="G56" s="168">
        <f t="shared" si="2"/>
        <v>0</v>
      </c>
      <c r="H56" s="164" t="s">
        <v>84</v>
      </c>
      <c r="AD56" s="165"/>
      <c r="AE56" s="165"/>
    </row>
    <row r="57" spans="1:31" x14ac:dyDescent="0.2">
      <c r="A57" s="179"/>
      <c r="B57" s="161" t="s">
        <v>278</v>
      </c>
      <c r="C57" s="167" t="s">
        <v>285</v>
      </c>
      <c r="D57" s="162" t="s">
        <v>83</v>
      </c>
      <c r="E57" s="163">
        <v>3</v>
      </c>
      <c r="F57" s="219"/>
      <c r="G57" s="168">
        <f t="shared" si="2"/>
        <v>0</v>
      </c>
      <c r="H57" s="164" t="s">
        <v>84</v>
      </c>
      <c r="AD57" s="165"/>
      <c r="AE57" s="165"/>
    </row>
    <row r="58" spans="1:31" x14ac:dyDescent="0.2">
      <c r="A58" s="179"/>
      <c r="B58" s="161" t="s">
        <v>140</v>
      </c>
      <c r="C58" s="167" t="s">
        <v>280</v>
      </c>
      <c r="D58" s="162" t="s">
        <v>83</v>
      </c>
      <c r="E58" s="163">
        <v>4</v>
      </c>
      <c r="F58" s="219"/>
      <c r="G58" s="168">
        <f t="shared" si="2"/>
        <v>0</v>
      </c>
      <c r="H58" s="164" t="s">
        <v>84</v>
      </c>
      <c r="AD58" s="165"/>
      <c r="AE58" s="165"/>
    </row>
    <row r="59" spans="1:31" x14ac:dyDescent="0.2">
      <c r="A59" s="179"/>
      <c r="B59" s="161" t="s">
        <v>141</v>
      </c>
      <c r="C59" s="167" t="s">
        <v>286</v>
      </c>
      <c r="D59" s="162" t="s">
        <v>83</v>
      </c>
      <c r="E59" s="163">
        <v>4</v>
      </c>
      <c r="F59" s="219"/>
      <c r="G59" s="168">
        <f t="shared" si="2"/>
        <v>0</v>
      </c>
      <c r="H59" s="164" t="s">
        <v>84</v>
      </c>
      <c r="AD59" s="165"/>
      <c r="AE59" s="165"/>
    </row>
    <row r="60" spans="1:31" x14ac:dyDescent="0.2">
      <c r="A60" s="179"/>
      <c r="B60" s="161" t="s">
        <v>142</v>
      </c>
      <c r="C60" s="167" t="s">
        <v>283</v>
      </c>
      <c r="D60" s="162" t="s">
        <v>83</v>
      </c>
      <c r="E60" s="163">
        <v>5</v>
      </c>
      <c r="F60" s="219"/>
      <c r="G60" s="168">
        <f t="shared" si="2"/>
        <v>0</v>
      </c>
      <c r="H60" s="164" t="s">
        <v>84</v>
      </c>
      <c r="AD60" s="165"/>
      <c r="AE60" s="165"/>
    </row>
    <row r="61" spans="1:31" x14ac:dyDescent="0.2">
      <c r="A61" s="179"/>
      <c r="B61" s="161" t="s">
        <v>143</v>
      </c>
      <c r="C61" s="167" t="s">
        <v>287</v>
      </c>
      <c r="D61" s="162" t="s">
        <v>83</v>
      </c>
      <c r="E61" s="163">
        <v>1</v>
      </c>
      <c r="F61" s="219"/>
      <c r="G61" s="168">
        <f t="shared" si="2"/>
        <v>0</v>
      </c>
      <c r="H61" s="164" t="s">
        <v>84</v>
      </c>
      <c r="AD61" s="165"/>
      <c r="AE61" s="165"/>
    </row>
    <row r="62" spans="1:31" x14ac:dyDescent="0.2">
      <c r="A62" s="179"/>
      <c r="B62" s="161" t="s">
        <v>144</v>
      </c>
      <c r="C62" s="167" t="s">
        <v>367</v>
      </c>
      <c r="D62" s="162" t="s">
        <v>83</v>
      </c>
      <c r="E62" s="182">
        <v>5</v>
      </c>
      <c r="F62" s="219"/>
      <c r="G62" s="192">
        <f>E62*F62</f>
        <v>0</v>
      </c>
      <c r="H62" s="164" t="s">
        <v>84</v>
      </c>
      <c r="AD62" s="165"/>
      <c r="AE62" s="165"/>
    </row>
    <row r="63" spans="1:31" x14ac:dyDescent="0.2">
      <c r="A63" s="179"/>
      <c r="B63" s="161" t="s">
        <v>279</v>
      </c>
      <c r="C63" s="167" t="s">
        <v>290</v>
      </c>
      <c r="D63" s="162" t="s">
        <v>83</v>
      </c>
      <c r="E63" s="163">
        <v>4</v>
      </c>
      <c r="F63" s="219"/>
      <c r="G63" s="168">
        <f t="shared" si="2"/>
        <v>0</v>
      </c>
      <c r="H63" s="212" t="s">
        <v>84</v>
      </c>
      <c r="AD63" s="165"/>
      <c r="AE63" s="165"/>
    </row>
    <row r="64" spans="1:31" x14ac:dyDescent="0.2">
      <c r="A64" s="179"/>
      <c r="B64" s="161" t="s">
        <v>148</v>
      </c>
      <c r="C64" s="167" t="s">
        <v>333</v>
      </c>
      <c r="D64" s="162" t="s">
        <v>83</v>
      </c>
      <c r="E64" s="163">
        <v>1</v>
      </c>
      <c r="F64" s="219"/>
      <c r="G64" s="168">
        <f t="shared" ref="G64:G86" si="3">E64*F64</f>
        <v>0</v>
      </c>
      <c r="H64" s="164" t="s">
        <v>84</v>
      </c>
      <c r="AD64" s="165"/>
      <c r="AE64" s="165"/>
    </row>
    <row r="65" spans="1:31" x14ac:dyDescent="0.2">
      <c r="A65" s="179"/>
      <c r="B65" s="161" t="s">
        <v>99</v>
      </c>
      <c r="C65" s="167" t="s">
        <v>367</v>
      </c>
      <c r="D65" s="162" t="s">
        <v>83</v>
      </c>
      <c r="E65" s="163">
        <v>1</v>
      </c>
      <c r="F65" s="219"/>
      <c r="G65" s="168">
        <f t="shared" si="3"/>
        <v>0</v>
      </c>
      <c r="H65" s="164" t="s">
        <v>84</v>
      </c>
      <c r="AD65" s="165"/>
      <c r="AE65" s="165"/>
    </row>
    <row r="66" spans="1:31" x14ac:dyDescent="0.2">
      <c r="A66" s="179"/>
      <c r="B66" s="161" t="s">
        <v>403</v>
      </c>
      <c r="C66" s="167" t="s">
        <v>404</v>
      </c>
      <c r="D66" s="162" t="s">
        <v>83</v>
      </c>
      <c r="E66" s="163">
        <v>2</v>
      </c>
      <c r="F66" s="219"/>
      <c r="G66" s="168">
        <f t="shared" si="3"/>
        <v>0</v>
      </c>
      <c r="H66" s="164" t="s">
        <v>84</v>
      </c>
      <c r="AD66" s="165"/>
      <c r="AE66" s="165"/>
    </row>
    <row r="67" spans="1:31" x14ac:dyDescent="0.2">
      <c r="A67" s="179"/>
      <c r="B67" s="161" t="s">
        <v>100</v>
      </c>
      <c r="C67" s="167" t="s">
        <v>388</v>
      </c>
      <c r="D67" s="162" t="s">
        <v>83</v>
      </c>
      <c r="E67" s="163">
        <v>8</v>
      </c>
      <c r="F67" s="219"/>
      <c r="G67" s="168">
        <f t="shared" si="3"/>
        <v>0</v>
      </c>
      <c r="H67" s="164" t="s">
        <v>84</v>
      </c>
      <c r="AD67" s="165"/>
      <c r="AE67" s="165"/>
    </row>
    <row r="68" spans="1:31" x14ac:dyDescent="0.2">
      <c r="A68" s="179"/>
      <c r="B68" s="161" t="s">
        <v>160</v>
      </c>
      <c r="C68" s="167" t="s">
        <v>334</v>
      </c>
      <c r="D68" s="162" t="s">
        <v>83</v>
      </c>
      <c r="E68" s="163">
        <v>118</v>
      </c>
      <c r="F68" s="219"/>
      <c r="G68" s="168">
        <f t="shared" si="3"/>
        <v>0</v>
      </c>
      <c r="H68" s="164" t="s">
        <v>84</v>
      </c>
      <c r="AD68" s="165"/>
      <c r="AE68" s="165"/>
    </row>
    <row r="69" spans="1:31" x14ac:dyDescent="0.2">
      <c r="A69" s="179"/>
      <c r="B69" s="161" t="s">
        <v>163</v>
      </c>
      <c r="C69" s="167" t="s">
        <v>386</v>
      </c>
      <c r="D69" s="162" t="s">
        <v>83</v>
      </c>
      <c r="E69" s="163">
        <v>1</v>
      </c>
      <c r="F69" s="219"/>
      <c r="G69" s="168">
        <f t="shared" si="3"/>
        <v>0</v>
      </c>
      <c r="H69" s="164" t="s">
        <v>84</v>
      </c>
      <c r="AD69" s="165"/>
      <c r="AE69" s="165"/>
    </row>
    <row r="70" spans="1:31" x14ac:dyDescent="0.2">
      <c r="A70" s="179"/>
      <c r="B70" s="161" t="s">
        <v>295</v>
      </c>
      <c r="C70" s="167" t="s">
        <v>378</v>
      </c>
      <c r="D70" s="162" t="s">
        <v>83</v>
      </c>
      <c r="E70" s="163">
        <v>2</v>
      </c>
      <c r="F70" s="219"/>
      <c r="G70" s="168">
        <f t="shared" si="3"/>
        <v>0</v>
      </c>
      <c r="H70" s="164" t="s">
        <v>84</v>
      </c>
      <c r="AD70" s="165"/>
      <c r="AE70" s="165"/>
    </row>
    <row r="71" spans="1:31" x14ac:dyDescent="0.2">
      <c r="A71" s="179"/>
      <c r="B71" s="161" t="s">
        <v>164</v>
      </c>
      <c r="C71" s="167" t="s">
        <v>386</v>
      </c>
      <c r="D71" s="162" t="s">
        <v>83</v>
      </c>
      <c r="E71" s="163">
        <v>1</v>
      </c>
      <c r="F71" s="219"/>
      <c r="G71" s="168">
        <f t="shared" si="3"/>
        <v>0</v>
      </c>
      <c r="H71" s="164" t="s">
        <v>84</v>
      </c>
      <c r="AD71" s="165"/>
      <c r="AE71" s="165"/>
    </row>
    <row r="72" spans="1:31" x14ac:dyDescent="0.2">
      <c r="A72" s="179"/>
      <c r="B72" s="161" t="s">
        <v>165</v>
      </c>
      <c r="C72" s="167" t="s">
        <v>335</v>
      </c>
      <c r="D72" s="162" t="s">
        <v>83</v>
      </c>
      <c r="E72" s="163">
        <v>1</v>
      </c>
      <c r="F72" s="219"/>
      <c r="G72" s="168">
        <f t="shared" si="3"/>
        <v>0</v>
      </c>
      <c r="H72" s="164" t="s">
        <v>84</v>
      </c>
      <c r="AD72" s="165"/>
      <c r="AE72" s="165"/>
    </row>
    <row r="73" spans="1:31" x14ac:dyDescent="0.2">
      <c r="A73" s="179"/>
      <c r="B73" s="161" t="s">
        <v>166</v>
      </c>
      <c r="C73" s="167" t="s">
        <v>371</v>
      </c>
      <c r="D73" s="162" t="s">
        <v>83</v>
      </c>
      <c r="E73" s="163">
        <v>1</v>
      </c>
      <c r="F73" s="219"/>
      <c r="G73" s="168">
        <f t="shared" si="3"/>
        <v>0</v>
      </c>
      <c r="H73" s="164" t="s">
        <v>84</v>
      </c>
      <c r="AD73" s="165"/>
      <c r="AE73" s="165"/>
    </row>
    <row r="74" spans="1:31" x14ac:dyDescent="0.2">
      <c r="A74" s="179"/>
      <c r="B74" s="161" t="s">
        <v>168</v>
      </c>
      <c r="C74" s="167" t="s">
        <v>259</v>
      </c>
      <c r="D74" s="162" t="s">
        <v>83</v>
      </c>
      <c r="E74" s="163">
        <v>3</v>
      </c>
      <c r="F74" s="219"/>
      <c r="G74" s="168">
        <f t="shared" si="3"/>
        <v>0</v>
      </c>
      <c r="H74" s="164" t="s">
        <v>84</v>
      </c>
      <c r="AD74" s="165"/>
      <c r="AE74" s="165"/>
    </row>
    <row r="75" spans="1:31" x14ac:dyDescent="0.2">
      <c r="A75" s="179"/>
      <c r="B75" s="161" t="s">
        <v>169</v>
      </c>
      <c r="C75" s="167" t="s">
        <v>336</v>
      </c>
      <c r="D75" s="162" t="s">
        <v>83</v>
      </c>
      <c r="E75" s="163">
        <v>2</v>
      </c>
      <c r="F75" s="219"/>
      <c r="G75" s="168">
        <f t="shared" si="3"/>
        <v>0</v>
      </c>
      <c r="H75" s="164" t="s">
        <v>84</v>
      </c>
      <c r="AD75" s="165"/>
      <c r="AE75" s="165"/>
    </row>
    <row r="76" spans="1:31" x14ac:dyDescent="0.2">
      <c r="A76" s="179"/>
      <c r="B76" s="161" t="s">
        <v>170</v>
      </c>
      <c r="C76" s="167" t="s">
        <v>374</v>
      </c>
      <c r="D76" s="162" t="s">
        <v>83</v>
      </c>
      <c r="E76" s="163">
        <v>3</v>
      </c>
      <c r="F76" s="219"/>
      <c r="G76" s="168">
        <f t="shared" si="3"/>
        <v>0</v>
      </c>
      <c r="H76" s="164" t="s">
        <v>84</v>
      </c>
      <c r="AD76" s="165"/>
      <c r="AE76" s="165"/>
    </row>
    <row r="77" spans="1:31" x14ac:dyDescent="0.2">
      <c r="A77" s="179"/>
      <c r="B77" s="161" t="s">
        <v>171</v>
      </c>
      <c r="C77" s="167" t="s">
        <v>337</v>
      </c>
      <c r="D77" s="162" t="s">
        <v>83</v>
      </c>
      <c r="E77" s="163">
        <v>59</v>
      </c>
      <c r="F77" s="219"/>
      <c r="G77" s="168">
        <f t="shared" si="3"/>
        <v>0</v>
      </c>
      <c r="H77" s="164" t="s">
        <v>84</v>
      </c>
      <c r="AD77" s="165"/>
      <c r="AE77" s="165"/>
    </row>
    <row r="78" spans="1:31" x14ac:dyDescent="0.2">
      <c r="A78" s="179"/>
      <c r="B78" s="161" t="s">
        <v>172</v>
      </c>
      <c r="C78" s="167" t="s">
        <v>338</v>
      </c>
      <c r="D78" s="162" t="s">
        <v>83</v>
      </c>
      <c r="E78" s="163">
        <v>5</v>
      </c>
      <c r="F78" s="219"/>
      <c r="G78" s="168">
        <f t="shared" si="3"/>
        <v>0</v>
      </c>
      <c r="H78" s="164" t="s">
        <v>84</v>
      </c>
      <c r="AD78" s="165"/>
      <c r="AE78" s="165"/>
    </row>
    <row r="79" spans="1:31" x14ac:dyDescent="0.2">
      <c r="A79" s="179"/>
      <c r="B79" s="161" t="s">
        <v>173</v>
      </c>
      <c r="C79" s="167" t="s">
        <v>339</v>
      </c>
      <c r="D79" s="162" t="s">
        <v>83</v>
      </c>
      <c r="E79" s="163">
        <v>1</v>
      </c>
      <c r="F79" s="219"/>
      <c r="G79" s="168">
        <f t="shared" si="3"/>
        <v>0</v>
      </c>
      <c r="H79" s="164" t="s">
        <v>84</v>
      </c>
      <c r="AD79" s="165"/>
      <c r="AE79" s="165"/>
    </row>
    <row r="80" spans="1:31" x14ac:dyDescent="0.2">
      <c r="A80" s="179"/>
      <c r="B80" s="161" t="s">
        <v>408</v>
      </c>
      <c r="C80" s="167" t="s">
        <v>409</v>
      </c>
      <c r="D80" s="162" t="s">
        <v>83</v>
      </c>
      <c r="E80" s="163">
        <v>2</v>
      </c>
      <c r="F80" s="219"/>
      <c r="G80" s="168">
        <f t="shared" si="3"/>
        <v>0</v>
      </c>
      <c r="H80" s="212" t="s">
        <v>84</v>
      </c>
      <c r="AD80" s="165"/>
      <c r="AE80" s="165"/>
    </row>
    <row r="81" spans="1:31" x14ac:dyDescent="0.2">
      <c r="A81" s="179"/>
      <c r="B81" s="161" t="s">
        <v>412</v>
      </c>
      <c r="C81" s="167" t="s">
        <v>413</v>
      </c>
      <c r="D81" s="162" t="s">
        <v>83</v>
      </c>
      <c r="E81" s="163">
        <v>2</v>
      </c>
      <c r="F81" s="219"/>
      <c r="G81" s="168">
        <f t="shared" si="3"/>
        <v>0</v>
      </c>
      <c r="H81" s="212" t="s">
        <v>84</v>
      </c>
      <c r="AD81" s="165"/>
      <c r="AE81" s="165"/>
    </row>
    <row r="82" spans="1:31" x14ac:dyDescent="0.2">
      <c r="A82" s="179"/>
      <c r="B82" s="161" t="s">
        <v>299</v>
      </c>
      <c r="C82" s="167" t="s">
        <v>341</v>
      </c>
      <c r="D82" s="162" t="s">
        <v>83</v>
      </c>
      <c r="E82" s="163">
        <v>13</v>
      </c>
      <c r="F82" s="219"/>
      <c r="G82" s="168">
        <f t="shared" si="3"/>
        <v>0</v>
      </c>
      <c r="H82" s="164" t="s">
        <v>84</v>
      </c>
      <c r="AD82" s="165"/>
      <c r="AE82" s="165"/>
    </row>
    <row r="83" spans="1:31" x14ac:dyDescent="0.2">
      <c r="A83" s="179"/>
      <c r="B83" s="161" t="s">
        <v>300</v>
      </c>
      <c r="C83" s="167" t="s">
        <v>342</v>
      </c>
      <c r="D83" s="162" t="s">
        <v>83</v>
      </c>
      <c r="E83" s="163">
        <v>11</v>
      </c>
      <c r="F83" s="219"/>
      <c r="G83" s="168">
        <f t="shared" si="3"/>
        <v>0</v>
      </c>
      <c r="H83" s="164" t="s">
        <v>84</v>
      </c>
      <c r="AD83" s="165"/>
      <c r="AE83" s="165"/>
    </row>
    <row r="84" spans="1:31" x14ac:dyDescent="0.2">
      <c r="A84" s="179"/>
      <c r="B84" s="161" t="s">
        <v>401</v>
      </c>
      <c r="C84" s="167" t="s">
        <v>402</v>
      </c>
      <c r="D84" s="162" t="s">
        <v>83</v>
      </c>
      <c r="E84" s="163">
        <v>1</v>
      </c>
      <c r="F84" s="219"/>
      <c r="G84" s="168">
        <f t="shared" si="3"/>
        <v>0</v>
      </c>
      <c r="H84" s="164" t="s">
        <v>84</v>
      </c>
      <c r="AD84" s="165"/>
      <c r="AE84" s="165"/>
    </row>
    <row r="85" spans="1:31" x14ac:dyDescent="0.2">
      <c r="A85" s="179"/>
      <c r="B85" s="161" t="s">
        <v>343</v>
      </c>
      <c r="C85" s="167" t="s">
        <v>384</v>
      </c>
      <c r="D85" s="162" t="s">
        <v>83</v>
      </c>
      <c r="E85" s="163">
        <v>8</v>
      </c>
      <c r="F85" s="219"/>
      <c r="G85" s="168">
        <f t="shared" si="3"/>
        <v>0</v>
      </c>
      <c r="H85" s="164" t="s">
        <v>84</v>
      </c>
      <c r="AD85" s="165"/>
      <c r="AE85" s="165"/>
    </row>
    <row r="86" spans="1:31" x14ac:dyDescent="0.2">
      <c r="A86" s="179"/>
      <c r="B86" s="161" t="s">
        <v>344</v>
      </c>
      <c r="C86" s="167" t="s">
        <v>252</v>
      </c>
      <c r="D86" s="162" t="s">
        <v>83</v>
      </c>
      <c r="E86" s="163">
        <v>7</v>
      </c>
      <c r="F86" s="219"/>
      <c r="G86" s="168">
        <f t="shared" si="3"/>
        <v>0</v>
      </c>
      <c r="H86" s="164" t="s">
        <v>84</v>
      </c>
      <c r="AD86" s="165"/>
      <c r="AE86" s="165"/>
    </row>
    <row r="87" spans="1:31" x14ac:dyDescent="0.2">
      <c r="A87" s="179"/>
      <c r="B87" s="161" t="s">
        <v>85</v>
      </c>
      <c r="C87" s="167" t="s">
        <v>437</v>
      </c>
      <c r="D87" s="162" t="s">
        <v>107</v>
      </c>
      <c r="E87" s="163">
        <v>1</v>
      </c>
      <c r="F87" s="220"/>
      <c r="G87" s="168">
        <f>F87*E87</f>
        <v>0</v>
      </c>
      <c r="H87" s="164" t="s">
        <v>84</v>
      </c>
    </row>
    <row r="88" spans="1:31" x14ac:dyDescent="0.2">
      <c r="A88" s="179"/>
      <c r="B88" s="161" t="s">
        <v>103</v>
      </c>
      <c r="C88" s="167" t="s">
        <v>104</v>
      </c>
      <c r="D88" s="162" t="s">
        <v>107</v>
      </c>
      <c r="E88" s="163">
        <v>1</v>
      </c>
      <c r="F88" s="220"/>
      <c r="G88" s="168">
        <f>F88*E88</f>
        <v>0</v>
      </c>
      <c r="H88" s="164" t="s">
        <v>84</v>
      </c>
      <c r="AD88" s="165"/>
      <c r="AE88" s="165"/>
    </row>
    <row r="89" spans="1:31" x14ac:dyDescent="0.2">
      <c r="A89" s="179"/>
      <c r="B89" s="161" t="s">
        <v>105</v>
      </c>
      <c r="C89" s="167" t="s">
        <v>106</v>
      </c>
      <c r="D89" s="162" t="s">
        <v>107</v>
      </c>
      <c r="E89" s="163">
        <v>1</v>
      </c>
      <c r="F89" s="220"/>
      <c r="G89" s="168">
        <f>F89*E89</f>
        <v>0</v>
      </c>
      <c r="H89" s="164" t="s">
        <v>84</v>
      </c>
      <c r="AD89" s="165"/>
      <c r="AE89" s="165"/>
    </row>
    <row r="90" spans="1:31" x14ac:dyDescent="0.2">
      <c r="A90" s="169"/>
      <c r="B90" s="170" t="s">
        <v>90</v>
      </c>
      <c r="C90" s="183" t="str">
        <f>CONCATENATE(B45," ",C45)</f>
        <v>2 Výrobky truhlářské atypické</v>
      </c>
      <c r="D90" s="184"/>
      <c r="E90" s="185"/>
      <c r="F90" s="186"/>
      <c r="G90" s="174">
        <f>SUM(G46:G89)</f>
        <v>0</v>
      </c>
      <c r="H90" s="174"/>
      <c r="AD90" s="165"/>
      <c r="AE90" s="165"/>
    </row>
    <row r="91" spans="1:31" x14ac:dyDescent="0.2">
      <c r="A91" s="154" t="s">
        <v>80</v>
      </c>
      <c r="B91" s="155" t="s">
        <v>177</v>
      </c>
      <c r="C91" s="175" t="s">
        <v>178</v>
      </c>
      <c r="D91" s="176"/>
      <c r="E91" s="177"/>
      <c r="F91" s="177"/>
      <c r="G91" s="178"/>
      <c r="H91" s="159"/>
      <c r="AD91" s="165"/>
      <c r="AE91" s="165"/>
    </row>
    <row r="92" spans="1:31" x14ac:dyDescent="0.2">
      <c r="A92" s="179"/>
      <c r="B92" s="161" t="s">
        <v>358</v>
      </c>
      <c r="C92" s="167" t="s">
        <v>302</v>
      </c>
      <c r="D92" s="162" t="s">
        <v>83</v>
      </c>
      <c r="E92" s="163">
        <v>7</v>
      </c>
      <c r="F92" s="219"/>
      <c r="G92" s="168">
        <f t="shared" ref="G92:G93" si="4">E92*F92</f>
        <v>0</v>
      </c>
      <c r="H92" s="164" t="s">
        <v>84</v>
      </c>
      <c r="AD92" s="165"/>
      <c r="AE92" s="165"/>
    </row>
    <row r="93" spans="1:31" x14ac:dyDescent="0.2">
      <c r="A93" s="179"/>
      <c r="B93" s="161" t="s">
        <v>359</v>
      </c>
      <c r="C93" s="167" t="s">
        <v>301</v>
      </c>
      <c r="D93" s="162" t="s">
        <v>83</v>
      </c>
      <c r="E93" s="163">
        <v>39</v>
      </c>
      <c r="F93" s="219"/>
      <c r="G93" s="168">
        <f t="shared" si="4"/>
        <v>0</v>
      </c>
      <c r="H93" s="164" t="s">
        <v>84</v>
      </c>
    </row>
    <row r="94" spans="1:31" x14ac:dyDescent="0.2">
      <c r="A94" s="179"/>
      <c r="B94" s="161" t="s">
        <v>85</v>
      </c>
      <c r="C94" s="167" t="s">
        <v>438</v>
      </c>
      <c r="D94" s="162" t="s">
        <v>107</v>
      </c>
      <c r="E94" s="163">
        <v>1</v>
      </c>
      <c r="F94" s="220"/>
      <c r="G94" s="168">
        <f>F94*E94</f>
        <v>0</v>
      </c>
      <c r="H94" s="164" t="s">
        <v>84</v>
      </c>
    </row>
    <row r="95" spans="1:31" x14ac:dyDescent="0.2">
      <c r="A95" s="179"/>
      <c r="B95" s="161" t="s">
        <v>86</v>
      </c>
      <c r="C95" s="167" t="s">
        <v>179</v>
      </c>
      <c r="D95" s="162" t="s">
        <v>107</v>
      </c>
      <c r="E95" s="163">
        <v>1</v>
      </c>
      <c r="F95" s="220"/>
      <c r="G95" s="168">
        <f>F95*E95</f>
        <v>0</v>
      </c>
      <c r="H95" s="164" t="s">
        <v>84</v>
      </c>
    </row>
    <row r="96" spans="1:31" x14ac:dyDescent="0.2">
      <c r="A96" s="179"/>
      <c r="B96" s="161" t="s">
        <v>88</v>
      </c>
      <c r="C96" s="167" t="s">
        <v>180</v>
      </c>
      <c r="D96" s="162" t="s">
        <v>107</v>
      </c>
      <c r="E96" s="163">
        <v>1</v>
      </c>
      <c r="F96" s="220"/>
      <c r="G96" s="168">
        <f>F96*E96</f>
        <v>0</v>
      </c>
      <c r="H96" s="164" t="s">
        <v>84</v>
      </c>
    </row>
    <row r="97" spans="1:11" x14ac:dyDescent="0.2">
      <c r="A97" s="169"/>
      <c r="B97" s="170" t="s">
        <v>90</v>
      </c>
      <c r="C97" s="183" t="str">
        <f>CONCATENATE(B91," ",C91)</f>
        <v>3 Doplňkové typové</v>
      </c>
      <c r="D97" s="184"/>
      <c r="E97" s="185"/>
      <c r="F97" s="186"/>
      <c r="G97" s="193">
        <f>SUM(G92:G96)</f>
        <v>0</v>
      </c>
      <c r="H97" s="193"/>
    </row>
    <row r="98" spans="1:11" x14ac:dyDescent="0.2">
      <c r="A98" s="154" t="s">
        <v>80</v>
      </c>
      <c r="B98" s="155" t="s">
        <v>108</v>
      </c>
      <c r="C98" s="156" t="s">
        <v>181</v>
      </c>
      <c r="D98" s="188"/>
      <c r="E98" s="189"/>
      <c r="F98" s="189"/>
      <c r="G98" s="190"/>
      <c r="H98" s="159"/>
    </row>
    <row r="99" spans="1:11" x14ac:dyDescent="0.2">
      <c r="A99" s="160"/>
      <c r="B99" s="198" t="s">
        <v>183</v>
      </c>
      <c r="C99" s="167" t="s">
        <v>304</v>
      </c>
      <c r="D99" s="162" t="s">
        <v>83</v>
      </c>
      <c r="E99" s="182">
        <v>29</v>
      </c>
      <c r="F99" s="219"/>
      <c r="G99" s="192">
        <f t="shared" ref="G99:G103" si="5">E99*F99</f>
        <v>0</v>
      </c>
      <c r="H99" s="164" t="s">
        <v>84</v>
      </c>
      <c r="I99" s="199"/>
      <c r="J99" s="199"/>
    </row>
    <row r="100" spans="1:11" x14ac:dyDescent="0.2">
      <c r="A100" s="160"/>
      <c r="B100" s="198" t="s">
        <v>184</v>
      </c>
      <c r="C100" s="167" t="s">
        <v>305</v>
      </c>
      <c r="D100" s="162" t="s">
        <v>83</v>
      </c>
      <c r="E100" s="182">
        <v>7</v>
      </c>
      <c r="F100" s="219"/>
      <c r="G100" s="192">
        <f t="shared" si="5"/>
        <v>0</v>
      </c>
      <c r="H100" s="164" t="s">
        <v>84</v>
      </c>
      <c r="I100" s="199"/>
      <c r="J100" s="199"/>
    </row>
    <row r="101" spans="1:11" x14ac:dyDescent="0.2">
      <c r="A101" s="160"/>
      <c r="B101" s="198" t="s">
        <v>185</v>
      </c>
      <c r="C101" s="167" t="s">
        <v>306</v>
      </c>
      <c r="D101" s="162" t="s">
        <v>83</v>
      </c>
      <c r="E101" s="163">
        <v>183</v>
      </c>
      <c r="F101" s="219"/>
      <c r="G101" s="192">
        <f t="shared" si="5"/>
        <v>0</v>
      </c>
      <c r="H101" s="164" t="s">
        <v>84</v>
      </c>
      <c r="I101" s="199"/>
      <c r="J101" s="199"/>
    </row>
    <row r="102" spans="1:11" x14ac:dyDescent="0.2">
      <c r="A102" s="160"/>
      <c r="B102" s="198" t="s">
        <v>186</v>
      </c>
      <c r="C102" s="167" t="s">
        <v>346</v>
      </c>
      <c r="D102" s="162" t="s">
        <v>83</v>
      </c>
      <c r="E102" s="163">
        <v>2</v>
      </c>
      <c r="F102" s="219"/>
      <c r="G102" s="192">
        <f t="shared" si="5"/>
        <v>0</v>
      </c>
      <c r="H102" s="164" t="s">
        <v>84</v>
      </c>
      <c r="I102" s="199"/>
      <c r="J102" s="199"/>
    </row>
    <row r="103" spans="1:11" x14ac:dyDescent="0.2">
      <c r="A103" s="160"/>
      <c r="B103" s="198" t="s">
        <v>307</v>
      </c>
      <c r="C103" s="167" t="s">
        <v>347</v>
      </c>
      <c r="D103" s="162" t="s">
        <v>83</v>
      </c>
      <c r="E103" s="163">
        <v>4</v>
      </c>
      <c r="F103" s="219"/>
      <c r="G103" s="192">
        <f t="shared" si="5"/>
        <v>0</v>
      </c>
      <c r="H103" s="164" t="s">
        <v>84</v>
      </c>
      <c r="I103" s="214"/>
      <c r="J103" s="214"/>
      <c r="K103" s="210"/>
    </row>
    <row r="104" spans="1:11" x14ac:dyDescent="0.2">
      <c r="A104" s="160"/>
      <c r="B104" s="198" t="s">
        <v>308</v>
      </c>
      <c r="C104" s="167" t="s">
        <v>348</v>
      </c>
      <c r="D104" s="162" t="s">
        <v>83</v>
      </c>
      <c r="E104" s="163">
        <v>5</v>
      </c>
      <c r="F104" s="219"/>
      <c r="G104" s="192">
        <f>E104*F104</f>
        <v>0</v>
      </c>
      <c r="H104" s="212" t="s">
        <v>84</v>
      </c>
      <c r="I104" s="214"/>
      <c r="J104" s="214"/>
      <c r="K104" s="210"/>
    </row>
    <row r="105" spans="1:11" x14ac:dyDescent="0.2">
      <c r="A105" s="269"/>
      <c r="B105" s="161" t="s">
        <v>85</v>
      </c>
      <c r="C105" s="167" t="s">
        <v>439</v>
      </c>
      <c r="D105" s="162" t="s">
        <v>107</v>
      </c>
      <c r="E105" s="163">
        <v>1</v>
      </c>
      <c r="F105" s="220"/>
      <c r="G105" s="192">
        <f>F105*E105</f>
        <v>0</v>
      </c>
      <c r="H105" s="164" t="s">
        <v>84</v>
      </c>
    </row>
    <row r="106" spans="1:11" x14ac:dyDescent="0.2">
      <c r="A106" s="160"/>
      <c r="B106" s="161" t="s">
        <v>189</v>
      </c>
      <c r="C106" s="167" t="s">
        <v>190</v>
      </c>
      <c r="D106" s="162" t="s">
        <v>107</v>
      </c>
      <c r="E106" s="163">
        <v>1</v>
      </c>
      <c r="F106" s="220"/>
      <c r="G106" s="192">
        <f>F106*E106</f>
        <v>0</v>
      </c>
      <c r="H106" s="164" t="s">
        <v>84</v>
      </c>
    </row>
    <row r="107" spans="1:11" x14ac:dyDescent="0.2">
      <c r="A107" s="160"/>
      <c r="B107" s="161" t="s">
        <v>191</v>
      </c>
      <c r="C107" s="167" t="s">
        <v>192</v>
      </c>
      <c r="D107" s="162" t="s">
        <v>107</v>
      </c>
      <c r="E107" s="163">
        <v>1</v>
      </c>
      <c r="F107" s="220"/>
      <c r="G107" s="192">
        <f>F107*E107</f>
        <v>0</v>
      </c>
      <c r="H107" s="164" t="s">
        <v>84</v>
      </c>
    </row>
    <row r="108" spans="1:11" x14ac:dyDescent="0.2">
      <c r="A108" s="169"/>
      <c r="B108" s="170" t="s">
        <v>90</v>
      </c>
      <c r="C108" s="183" t="str">
        <f>CONCATENATE(B98," ",C98)</f>
        <v>4 Ostatní mobiliář</v>
      </c>
      <c r="D108" s="184"/>
      <c r="E108" s="185"/>
      <c r="F108" s="186"/>
      <c r="G108" s="193">
        <f>SUM(G99:G107)</f>
        <v>0</v>
      </c>
      <c r="H108" s="193"/>
    </row>
    <row r="109" spans="1:11" x14ac:dyDescent="0.2">
      <c r="A109" s="154" t="s">
        <v>80</v>
      </c>
      <c r="B109" s="155" t="s">
        <v>110</v>
      </c>
      <c r="C109" s="206" t="s">
        <v>218</v>
      </c>
      <c r="D109" s="139"/>
      <c r="E109" s="207"/>
      <c r="F109" s="207"/>
      <c r="G109" s="208"/>
      <c r="H109" s="159"/>
    </row>
    <row r="110" spans="1:11" x14ac:dyDescent="0.2">
      <c r="A110" s="160"/>
      <c r="B110" s="181" t="s">
        <v>228</v>
      </c>
      <c r="C110" s="167" t="s">
        <v>234</v>
      </c>
      <c r="D110" s="209" t="s">
        <v>83</v>
      </c>
      <c r="E110" s="163">
        <v>2</v>
      </c>
      <c r="F110" s="219"/>
      <c r="G110" s="192">
        <f t="shared" ref="G110:G111" si="6">F110*E110</f>
        <v>0</v>
      </c>
      <c r="H110" s="164" t="s">
        <v>84</v>
      </c>
    </row>
    <row r="111" spans="1:11" x14ac:dyDescent="0.2">
      <c r="A111" s="160"/>
      <c r="B111" s="181" t="s">
        <v>230</v>
      </c>
      <c r="C111" s="167" t="s">
        <v>220</v>
      </c>
      <c r="D111" s="209" t="s">
        <v>83</v>
      </c>
      <c r="E111" s="163">
        <v>2</v>
      </c>
      <c r="F111" s="219"/>
      <c r="G111" s="192">
        <f t="shared" si="6"/>
        <v>0</v>
      </c>
      <c r="H111" s="164" t="s">
        <v>84</v>
      </c>
    </row>
    <row r="112" spans="1:11" x14ac:dyDescent="0.2">
      <c r="A112" s="160"/>
      <c r="B112" s="161" t="s">
        <v>85</v>
      </c>
      <c r="C112" s="167" t="s">
        <v>440</v>
      </c>
      <c r="D112" s="162" t="s">
        <v>107</v>
      </c>
      <c r="E112" s="163">
        <v>1</v>
      </c>
      <c r="F112" s="220"/>
      <c r="G112" s="192">
        <f>F112*E112</f>
        <v>0</v>
      </c>
      <c r="H112" s="164" t="s">
        <v>84</v>
      </c>
    </row>
    <row r="113" spans="1:8" x14ac:dyDescent="0.2">
      <c r="A113" s="160"/>
      <c r="B113" s="161" t="s">
        <v>214</v>
      </c>
      <c r="C113" s="167" t="s">
        <v>235</v>
      </c>
      <c r="D113" s="162" t="s">
        <v>107</v>
      </c>
      <c r="E113" s="163">
        <v>1</v>
      </c>
      <c r="F113" s="220"/>
      <c r="G113" s="192">
        <f>F113*E113</f>
        <v>0</v>
      </c>
      <c r="H113" s="164" t="s">
        <v>84</v>
      </c>
    </row>
    <row r="114" spans="1:8" x14ac:dyDescent="0.2">
      <c r="A114" s="160"/>
      <c r="B114" s="161" t="s">
        <v>216</v>
      </c>
      <c r="C114" s="167" t="s">
        <v>236</v>
      </c>
      <c r="D114" s="162" t="s">
        <v>107</v>
      </c>
      <c r="E114" s="163">
        <v>1</v>
      </c>
      <c r="F114" s="220"/>
      <c r="G114" s="192">
        <f>F114*E114</f>
        <v>0</v>
      </c>
      <c r="H114" s="164" t="s">
        <v>84</v>
      </c>
    </row>
    <row r="115" spans="1:8" x14ac:dyDescent="0.2">
      <c r="A115" s="169"/>
      <c r="B115" s="170" t="s">
        <v>90</v>
      </c>
      <c r="C115" s="183" t="str">
        <f>CONCATENATE(B109," ",C109)</f>
        <v>6 Prvky informačního systému</v>
      </c>
      <c r="D115" s="184"/>
      <c r="E115" s="185"/>
      <c r="F115" s="186"/>
      <c r="G115" s="193">
        <f>SUM(G110:G114)</f>
        <v>0</v>
      </c>
      <c r="H115" s="193"/>
    </row>
    <row r="116" spans="1:8" x14ac:dyDescent="0.2">
      <c r="A116" s="154" t="s">
        <v>80</v>
      </c>
      <c r="B116" s="155" t="s">
        <v>111</v>
      </c>
      <c r="C116" s="187" t="s">
        <v>237</v>
      </c>
      <c r="D116" s="188"/>
      <c r="E116" s="189"/>
      <c r="F116" s="189"/>
      <c r="G116" s="190"/>
      <c r="H116" s="164"/>
    </row>
    <row r="117" spans="1:8" s="210" customFormat="1" x14ac:dyDescent="0.2">
      <c r="A117" s="179"/>
      <c r="B117" s="221" t="s">
        <v>102</v>
      </c>
      <c r="C117" s="222" t="s">
        <v>315</v>
      </c>
      <c r="D117" s="223" t="s">
        <v>83</v>
      </c>
      <c r="E117" s="224">
        <v>8</v>
      </c>
      <c r="F117" s="225"/>
      <c r="G117" s="226"/>
      <c r="H117" s="227"/>
    </row>
    <row r="118" spans="1:8" s="210" customFormat="1" x14ac:dyDescent="0.2">
      <c r="A118" s="179"/>
      <c r="B118" s="221" t="s">
        <v>102</v>
      </c>
      <c r="C118" s="228" t="s">
        <v>316</v>
      </c>
      <c r="D118" s="223" t="s">
        <v>83</v>
      </c>
      <c r="E118" s="224">
        <v>8</v>
      </c>
      <c r="F118" s="225"/>
      <c r="G118" s="226"/>
      <c r="H118" s="227"/>
    </row>
    <row r="119" spans="1:8" s="210" customFormat="1" x14ac:dyDescent="0.2">
      <c r="A119" s="179"/>
      <c r="B119" s="221" t="s">
        <v>102</v>
      </c>
      <c r="C119" s="228" t="s">
        <v>317</v>
      </c>
      <c r="D119" s="223" t="s">
        <v>83</v>
      </c>
      <c r="E119" s="224">
        <v>6</v>
      </c>
      <c r="F119" s="225"/>
      <c r="G119" s="226"/>
      <c r="H119" s="227"/>
    </row>
    <row r="120" spans="1:8" s="210" customFormat="1" x14ac:dyDescent="0.2">
      <c r="A120" s="179"/>
      <c r="B120" s="221" t="s">
        <v>102</v>
      </c>
      <c r="C120" s="228" t="s">
        <v>318</v>
      </c>
      <c r="D120" s="223" t="s">
        <v>83</v>
      </c>
      <c r="E120" s="224">
        <v>16</v>
      </c>
      <c r="F120" s="225"/>
      <c r="G120" s="226"/>
      <c r="H120" s="227"/>
    </row>
    <row r="121" spans="1:8" s="210" customFormat="1" x14ac:dyDescent="0.2">
      <c r="A121" s="179"/>
      <c r="B121" s="221" t="s">
        <v>102</v>
      </c>
      <c r="C121" s="228" t="s">
        <v>319</v>
      </c>
      <c r="D121" s="223" t="s">
        <v>83</v>
      </c>
      <c r="E121" s="224">
        <v>44</v>
      </c>
      <c r="F121" s="225"/>
      <c r="G121" s="226"/>
      <c r="H121" s="227"/>
    </row>
    <row r="122" spans="1:8" s="210" customFormat="1" x14ac:dyDescent="0.2">
      <c r="A122" s="179"/>
      <c r="B122" s="221" t="s">
        <v>102</v>
      </c>
      <c r="C122" s="228" t="s">
        <v>320</v>
      </c>
      <c r="D122" s="223" t="s">
        <v>83</v>
      </c>
      <c r="E122" s="224">
        <v>261</v>
      </c>
      <c r="F122" s="225"/>
      <c r="G122" s="226"/>
      <c r="H122" s="227"/>
    </row>
    <row r="123" spans="1:8" s="210" customFormat="1" x14ac:dyDescent="0.2">
      <c r="A123" s="179"/>
      <c r="B123" s="221" t="s">
        <v>102</v>
      </c>
      <c r="C123" s="228" t="s">
        <v>321</v>
      </c>
      <c r="D123" s="223" t="s">
        <v>83</v>
      </c>
      <c r="E123" s="224">
        <v>25</v>
      </c>
      <c r="F123" s="225"/>
      <c r="G123" s="226"/>
      <c r="H123" s="227"/>
    </row>
    <row r="124" spans="1:8" s="210" customFormat="1" x14ac:dyDescent="0.2">
      <c r="A124" s="179"/>
      <c r="B124" s="221" t="s">
        <v>102</v>
      </c>
      <c r="C124" s="228" t="s">
        <v>324</v>
      </c>
      <c r="D124" s="223" t="s">
        <v>83</v>
      </c>
      <c r="E124" s="224">
        <v>20</v>
      </c>
      <c r="F124" s="225"/>
      <c r="G124" s="226"/>
      <c r="H124" s="227"/>
    </row>
    <row r="125" spans="1:8" s="210" customFormat="1" x14ac:dyDescent="0.2">
      <c r="A125" s="179"/>
      <c r="B125" s="221" t="s">
        <v>102</v>
      </c>
      <c r="C125" s="228" t="s">
        <v>385</v>
      </c>
      <c r="D125" s="223" t="s">
        <v>83</v>
      </c>
      <c r="E125" s="224">
        <v>42</v>
      </c>
      <c r="F125" s="225"/>
      <c r="G125" s="226"/>
      <c r="H125" s="227"/>
    </row>
    <row r="126" spans="1:8" s="210" customFormat="1" x14ac:dyDescent="0.2">
      <c r="A126" s="179"/>
      <c r="B126" s="221" t="s">
        <v>102</v>
      </c>
      <c r="C126" s="228" t="s">
        <v>323</v>
      </c>
      <c r="D126" s="223" t="s">
        <v>83</v>
      </c>
      <c r="E126" s="224">
        <v>27</v>
      </c>
      <c r="F126" s="225"/>
      <c r="G126" s="226"/>
      <c r="H126" s="227"/>
    </row>
    <row r="127" spans="1:8" s="210" customFormat="1" x14ac:dyDescent="0.2">
      <c r="A127" s="179"/>
      <c r="B127" s="221" t="s">
        <v>102</v>
      </c>
      <c r="C127" s="228" t="s">
        <v>322</v>
      </c>
      <c r="D127" s="223" t="s">
        <v>83</v>
      </c>
      <c r="E127" s="224">
        <v>12</v>
      </c>
      <c r="F127" s="225"/>
      <c r="G127" s="226"/>
      <c r="H127" s="227"/>
    </row>
    <row r="128" spans="1:8" s="210" customFormat="1" x14ac:dyDescent="0.2">
      <c r="A128" s="179"/>
      <c r="B128" s="221" t="s">
        <v>102</v>
      </c>
      <c r="C128" s="228" t="s">
        <v>325</v>
      </c>
      <c r="D128" s="223" t="s">
        <v>83</v>
      </c>
      <c r="E128" s="224">
        <v>35</v>
      </c>
      <c r="F128" s="225"/>
      <c r="G128" s="226"/>
      <c r="H128" s="227"/>
    </row>
    <row r="129" spans="1:8" s="210" customFormat="1" x14ac:dyDescent="0.2">
      <c r="A129" s="179"/>
      <c r="B129" s="221" t="s">
        <v>102</v>
      </c>
      <c r="C129" s="228" t="s">
        <v>407</v>
      </c>
      <c r="D129" s="223" t="s">
        <v>83</v>
      </c>
      <c r="E129" s="224">
        <v>25</v>
      </c>
      <c r="F129" s="225"/>
      <c r="G129" s="226"/>
      <c r="H129" s="227"/>
    </row>
    <row r="130" spans="1:8" s="210" customFormat="1" x14ac:dyDescent="0.2">
      <c r="A130" s="179"/>
      <c r="B130" s="221" t="s">
        <v>102</v>
      </c>
      <c r="C130" s="228" t="s">
        <v>326</v>
      </c>
      <c r="D130" s="223" t="s">
        <v>83</v>
      </c>
      <c r="E130" s="224">
        <v>1</v>
      </c>
      <c r="F130" s="225"/>
      <c r="G130" s="226"/>
      <c r="H130" s="227"/>
    </row>
    <row r="131" spans="1:8" s="210" customFormat="1" x14ac:dyDescent="0.2">
      <c r="A131" s="179"/>
      <c r="B131" s="221" t="s">
        <v>102</v>
      </c>
      <c r="C131" s="228" t="s">
        <v>327</v>
      </c>
      <c r="D131" s="223" t="s">
        <v>83</v>
      </c>
      <c r="E131" s="224">
        <v>2</v>
      </c>
      <c r="F131" s="225"/>
      <c r="G131" s="226"/>
      <c r="H131" s="227"/>
    </row>
    <row r="132" spans="1:8" s="210" customFormat="1" x14ac:dyDescent="0.2">
      <c r="A132" s="179"/>
      <c r="B132" s="221" t="s">
        <v>102</v>
      </c>
      <c r="C132" s="228" t="s">
        <v>328</v>
      </c>
      <c r="D132" s="223" t="s">
        <v>83</v>
      </c>
      <c r="E132" s="224">
        <v>1</v>
      </c>
      <c r="F132" s="225"/>
      <c r="G132" s="226"/>
      <c r="H132" s="227"/>
    </row>
    <row r="133" spans="1:8" s="210" customFormat="1" x14ac:dyDescent="0.2">
      <c r="A133" s="179"/>
      <c r="B133" s="221" t="s">
        <v>102</v>
      </c>
      <c r="C133" s="229" t="s">
        <v>393</v>
      </c>
      <c r="D133" s="223" t="s">
        <v>83</v>
      </c>
      <c r="E133" s="224">
        <v>2</v>
      </c>
      <c r="F133" s="225"/>
      <c r="G133" s="226"/>
      <c r="H133" s="227"/>
    </row>
    <row r="134" spans="1:8" s="210" customFormat="1" x14ac:dyDescent="0.2">
      <c r="A134" s="179"/>
      <c r="B134" s="221" t="s">
        <v>102</v>
      </c>
      <c r="C134" s="229" t="s">
        <v>394</v>
      </c>
      <c r="D134" s="223" t="s">
        <v>83</v>
      </c>
      <c r="E134" s="224">
        <v>4</v>
      </c>
      <c r="F134" s="225"/>
      <c r="G134" s="226"/>
      <c r="H134" s="227"/>
    </row>
    <row r="135" spans="1:8" s="210" customFormat="1" x14ac:dyDescent="0.2">
      <c r="A135" s="179"/>
      <c r="B135" s="221" t="s">
        <v>102</v>
      </c>
      <c r="C135" s="229" t="s">
        <v>392</v>
      </c>
      <c r="D135" s="223" t="s">
        <v>83</v>
      </c>
      <c r="E135" s="224">
        <v>10</v>
      </c>
      <c r="F135" s="225"/>
      <c r="G135" s="226"/>
      <c r="H135" s="227"/>
    </row>
    <row r="136" spans="1:8" s="210" customFormat="1" x14ac:dyDescent="0.2">
      <c r="A136" s="179"/>
      <c r="B136" s="191" t="s">
        <v>238</v>
      </c>
      <c r="C136" s="167" t="s">
        <v>414</v>
      </c>
      <c r="D136" s="162" t="s">
        <v>83</v>
      </c>
      <c r="E136" s="163">
        <f>SUM(E133:E135)</f>
        <v>16</v>
      </c>
      <c r="F136" s="219"/>
      <c r="G136" s="192">
        <f>F136*E136</f>
        <v>0</v>
      </c>
      <c r="H136" s="212" t="s">
        <v>84</v>
      </c>
    </row>
    <row r="137" spans="1:8" ht="22.5" x14ac:dyDescent="0.2">
      <c r="A137" s="160"/>
      <c r="B137" s="161" t="s">
        <v>85</v>
      </c>
      <c r="C137" s="167" t="s">
        <v>441</v>
      </c>
      <c r="D137" s="162" t="s">
        <v>107</v>
      </c>
      <c r="E137" s="163">
        <v>1</v>
      </c>
      <c r="F137" s="220"/>
      <c r="G137" s="192">
        <f t="shared" ref="G137:G140" si="7">E137*F137</f>
        <v>0</v>
      </c>
      <c r="H137" s="164" t="s">
        <v>84</v>
      </c>
    </row>
    <row r="138" spans="1:8" ht="22.5" x14ac:dyDescent="0.2">
      <c r="A138" s="160"/>
      <c r="B138" s="191" t="s">
        <v>391</v>
      </c>
      <c r="C138" s="270" t="s">
        <v>417</v>
      </c>
      <c r="D138" s="162" t="s">
        <v>107</v>
      </c>
      <c r="E138" s="163">
        <v>1</v>
      </c>
      <c r="F138" s="220"/>
      <c r="G138" s="192">
        <f t="shared" si="7"/>
        <v>0</v>
      </c>
      <c r="H138" s="212" t="s">
        <v>84</v>
      </c>
    </row>
    <row r="139" spans="1:8" ht="22.5" x14ac:dyDescent="0.2">
      <c r="A139" s="160"/>
      <c r="B139" s="191" t="s">
        <v>415</v>
      </c>
      <c r="C139" s="270" t="s">
        <v>418</v>
      </c>
      <c r="D139" s="162" t="s">
        <v>107</v>
      </c>
      <c r="E139" s="163">
        <v>1</v>
      </c>
      <c r="F139" s="220"/>
      <c r="G139" s="192">
        <f>E139*F139</f>
        <v>0</v>
      </c>
      <c r="H139" s="212" t="s">
        <v>84</v>
      </c>
    </row>
    <row r="140" spans="1:8" ht="22.5" x14ac:dyDescent="0.2">
      <c r="A140" s="160"/>
      <c r="B140" s="191" t="s">
        <v>416</v>
      </c>
      <c r="C140" s="167" t="s">
        <v>442</v>
      </c>
      <c r="D140" s="162" t="s">
        <v>107</v>
      </c>
      <c r="E140" s="163">
        <v>1</v>
      </c>
      <c r="F140" s="220"/>
      <c r="G140" s="192">
        <f t="shared" si="7"/>
        <v>0</v>
      </c>
      <c r="H140" s="212" t="s">
        <v>84</v>
      </c>
    </row>
    <row r="141" spans="1:8" x14ac:dyDescent="0.2">
      <c r="A141" s="169"/>
      <c r="B141" s="170" t="s">
        <v>90</v>
      </c>
      <c r="C141" s="183" t="str">
        <f>CONCATENATE(B116," ",C116)</f>
        <v>9 Stávající mobiliář</v>
      </c>
      <c r="D141" s="184"/>
      <c r="E141" s="185"/>
      <c r="F141" s="186"/>
      <c r="G141" s="193">
        <f>SUM(G117:G140)</f>
        <v>0</v>
      </c>
      <c r="H141" s="193"/>
    </row>
    <row r="142" spans="1:8" x14ac:dyDescent="0.2">
      <c r="A142" s="154" t="s">
        <v>80</v>
      </c>
      <c r="B142" s="155" t="s">
        <v>65</v>
      </c>
      <c r="C142" s="187" t="s">
        <v>380</v>
      </c>
      <c r="D142" s="188"/>
      <c r="E142" s="189"/>
      <c r="F142" s="189"/>
      <c r="G142" s="190"/>
      <c r="H142" s="159"/>
    </row>
    <row r="143" spans="1:8" ht="45" x14ac:dyDescent="0.2">
      <c r="A143" s="160"/>
      <c r="B143" s="191" t="s">
        <v>381</v>
      </c>
      <c r="C143" s="167" t="s">
        <v>443</v>
      </c>
      <c r="D143" s="162" t="s">
        <v>107</v>
      </c>
      <c r="E143" s="163">
        <v>1</v>
      </c>
      <c r="F143" s="220"/>
      <c r="G143" s="192">
        <f>E143*F143</f>
        <v>0</v>
      </c>
      <c r="H143" s="164" t="s">
        <v>84</v>
      </c>
    </row>
    <row r="144" spans="1:8" ht="45" x14ac:dyDescent="0.2">
      <c r="A144" s="160"/>
      <c r="B144" s="191" t="s">
        <v>382</v>
      </c>
      <c r="C144" s="167" t="s">
        <v>444</v>
      </c>
      <c r="D144" s="162" t="s">
        <v>107</v>
      </c>
      <c r="E144" s="163">
        <v>1</v>
      </c>
      <c r="F144" s="220"/>
      <c r="G144" s="192">
        <f>E144*F144</f>
        <v>0</v>
      </c>
      <c r="H144" s="164" t="s">
        <v>84</v>
      </c>
    </row>
    <row r="145" spans="1:8" ht="22.5" x14ac:dyDescent="0.2">
      <c r="A145" s="160"/>
      <c r="B145" s="191" t="s">
        <v>383</v>
      </c>
      <c r="C145" s="167" t="s">
        <v>445</v>
      </c>
      <c r="D145" s="162" t="s">
        <v>107</v>
      </c>
      <c r="E145" s="163">
        <v>1</v>
      </c>
      <c r="F145" s="220"/>
      <c r="G145" s="192">
        <f t="shared" ref="G145:G147" si="8">E145*F145</f>
        <v>0</v>
      </c>
      <c r="H145" s="164" t="s">
        <v>84</v>
      </c>
    </row>
    <row r="146" spans="1:8" ht="90" x14ac:dyDescent="0.2">
      <c r="A146" s="160"/>
      <c r="B146" s="271" t="s">
        <v>419</v>
      </c>
      <c r="C146" s="197" t="s">
        <v>423</v>
      </c>
      <c r="D146" s="272" t="s">
        <v>107</v>
      </c>
      <c r="E146" s="273">
        <v>1</v>
      </c>
      <c r="F146" s="220"/>
      <c r="G146" s="274">
        <f t="shared" si="8"/>
        <v>0</v>
      </c>
      <c r="H146" s="275" t="s">
        <v>84</v>
      </c>
    </row>
    <row r="147" spans="1:8" ht="78.75" x14ac:dyDescent="0.2">
      <c r="A147" s="160"/>
      <c r="B147" s="271" t="s">
        <v>420</v>
      </c>
      <c r="C147" s="197" t="s">
        <v>424</v>
      </c>
      <c r="D147" s="272" t="s">
        <v>107</v>
      </c>
      <c r="E147" s="273">
        <v>1</v>
      </c>
      <c r="F147" s="220"/>
      <c r="G147" s="274">
        <f t="shared" si="8"/>
        <v>0</v>
      </c>
      <c r="H147" s="275" t="s">
        <v>84</v>
      </c>
    </row>
    <row r="148" spans="1:8" x14ac:dyDescent="0.2">
      <c r="A148" s="169"/>
      <c r="B148" s="170" t="s">
        <v>90</v>
      </c>
      <c r="C148" s="183" t="str">
        <f>CONCATENATE(B142," ",C142)</f>
        <v>10 Ostatní náklady</v>
      </c>
      <c r="D148" s="184"/>
      <c r="E148" s="185"/>
      <c r="F148" s="186"/>
      <c r="G148" s="193">
        <f>SUM(G143:G147)</f>
        <v>0</v>
      </c>
      <c r="H148" s="193"/>
    </row>
    <row r="149" spans="1:8" x14ac:dyDescent="0.2">
      <c r="A149" s="276"/>
      <c r="B149" s="276"/>
      <c r="C149" s="276"/>
      <c r="D149" s="276"/>
      <c r="E149" s="277"/>
      <c r="F149" s="276"/>
      <c r="G149" s="276"/>
      <c r="H149" s="276"/>
    </row>
    <row r="150" spans="1:8" x14ac:dyDescent="0.2">
      <c r="A150" s="276"/>
      <c r="B150" s="276"/>
      <c r="C150" s="276"/>
      <c r="D150" s="276"/>
      <c r="E150" s="277"/>
      <c r="F150" s="276"/>
      <c r="G150" s="276"/>
      <c r="H150" s="276"/>
    </row>
    <row r="151" spans="1:8" x14ac:dyDescent="0.2">
      <c r="A151" s="276"/>
      <c r="B151" s="276"/>
      <c r="C151" s="276"/>
      <c r="D151" s="276"/>
      <c r="E151" s="277"/>
      <c r="F151" s="276"/>
      <c r="G151" s="276"/>
      <c r="H151" s="276"/>
    </row>
    <row r="152" spans="1:8" x14ac:dyDescent="0.2">
      <c r="A152" s="276"/>
      <c r="B152" s="276"/>
      <c r="C152" s="276"/>
      <c r="D152" s="276"/>
      <c r="E152" s="277"/>
      <c r="F152" s="276"/>
      <c r="G152" s="276"/>
      <c r="H152" s="276"/>
    </row>
    <row r="153" spans="1:8" x14ac:dyDescent="0.2">
      <c r="A153" s="276"/>
      <c r="B153" s="276"/>
      <c r="C153" s="276"/>
      <c r="D153" s="276"/>
      <c r="E153" s="277"/>
      <c r="F153" s="276"/>
      <c r="G153" s="276"/>
      <c r="H153" s="276"/>
    </row>
    <row r="154" spans="1:8" x14ac:dyDescent="0.2">
      <c r="A154" s="276"/>
      <c r="B154" s="276"/>
      <c r="C154" s="276"/>
      <c r="D154" s="276"/>
      <c r="E154" s="277"/>
      <c r="F154" s="276"/>
      <c r="G154" s="276"/>
      <c r="H154" s="276"/>
    </row>
    <row r="155" spans="1:8" x14ac:dyDescent="0.2">
      <c r="A155" s="276"/>
      <c r="B155" s="276"/>
      <c r="C155" s="276"/>
      <c r="D155" s="276"/>
      <c r="E155" s="277"/>
      <c r="F155" s="276"/>
      <c r="G155" s="276"/>
      <c r="H155" s="276"/>
    </row>
    <row r="156" spans="1:8" x14ac:dyDescent="0.2">
      <c r="A156" s="276"/>
      <c r="B156" s="276"/>
      <c r="C156" s="276"/>
      <c r="D156" s="276"/>
      <c r="E156" s="277"/>
      <c r="F156" s="276"/>
      <c r="G156" s="276"/>
      <c r="H156" s="276"/>
    </row>
    <row r="157" spans="1:8" x14ac:dyDescent="0.2">
      <c r="A157" s="276"/>
      <c r="B157" s="276"/>
      <c r="C157" s="276"/>
      <c r="D157" s="276"/>
      <c r="E157" s="277"/>
      <c r="F157" s="276"/>
      <c r="G157" s="276"/>
      <c r="H157" s="276"/>
    </row>
    <row r="158" spans="1:8" x14ac:dyDescent="0.2">
      <c r="A158" s="276"/>
      <c r="B158" s="276"/>
      <c r="C158" s="276"/>
      <c r="D158" s="276"/>
      <c r="E158" s="277"/>
      <c r="F158" s="276"/>
      <c r="G158" s="276"/>
      <c r="H158" s="276"/>
    </row>
    <row r="159" spans="1:8" x14ac:dyDescent="0.2">
      <c r="A159" s="276"/>
      <c r="B159" s="276"/>
      <c r="C159" s="276"/>
      <c r="D159" s="276"/>
      <c r="E159" s="277"/>
      <c r="F159" s="276"/>
      <c r="G159" s="276"/>
      <c r="H159" s="276"/>
    </row>
    <row r="160" spans="1:8" x14ac:dyDescent="0.2">
      <c r="A160" s="276"/>
      <c r="B160" s="276"/>
      <c r="C160" s="276"/>
      <c r="D160" s="276"/>
      <c r="E160" s="277"/>
      <c r="F160" s="276"/>
      <c r="G160" s="276"/>
      <c r="H160" s="276"/>
    </row>
    <row r="161" spans="1:8" x14ac:dyDescent="0.2">
      <c r="A161" s="276"/>
      <c r="B161" s="276"/>
      <c r="C161" s="276"/>
      <c r="D161" s="276"/>
      <c r="E161" s="277"/>
      <c r="F161" s="276"/>
      <c r="G161" s="276"/>
      <c r="H161" s="276"/>
    </row>
    <row r="162" spans="1:8" x14ac:dyDescent="0.2">
      <c r="A162" s="276"/>
      <c r="B162" s="276"/>
      <c r="C162" s="276"/>
      <c r="D162" s="276"/>
      <c r="E162" s="277"/>
      <c r="F162" s="276"/>
      <c r="G162" s="276"/>
      <c r="H162" s="276"/>
    </row>
    <row r="163" spans="1:8" x14ac:dyDescent="0.2">
      <c r="A163" s="276"/>
      <c r="B163" s="276"/>
      <c r="C163" s="276"/>
      <c r="D163" s="276"/>
      <c r="E163" s="277"/>
      <c r="F163" s="276"/>
      <c r="G163" s="276"/>
      <c r="H163" s="276"/>
    </row>
    <row r="164" spans="1:8" x14ac:dyDescent="0.2">
      <c r="A164" s="276"/>
      <c r="B164" s="276"/>
      <c r="C164" s="276"/>
      <c r="D164" s="276"/>
      <c r="E164" s="277"/>
      <c r="F164" s="276"/>
      <c r="G164" s="276"/>
      <c r="H164" s="276"/>
    </row>
    <row r="165" spans="1:8" x14ac:dyDescent="0.2">
      <c r="A165" s="276"/>
      <c r="B165" s="276"/>
      <c r="C165" s="276"/>
      <c r="D165" s="276"/>
      <c r="E165" s="277"/>
      <c r="F165" s="276"/>
      <c r="G165" s="276"/>
      <c r="H165" s="276"/>
    </row>
    <row r="166" spans="1:8" x14ac:dyDescent="0.2">
      <c r="A166" s="276"/>
      <c r="B166" s="276"/>
      <c r="C166" s="276"/>
      <c r="D166" s="276"/>
      <c r="E166" s="277"/>
      <c r="F166" s="276"/>
      <c r="G166" s="276"/>
      <c r="H166" s="276"/>
    </row>
    <row r="167" spans="1:8" x14ac:dyDescent="0.2">
      <c r="A167" s="276"/>
      <c r="B167" s="276"/>
      <c r="C167" s="276"/>
      <c r="D167" s="276"/>
      <c r="E167" s="277"/>
      <c r="F167" s="276"/>
      <c r="G167" s="276"/>
      <c r="H167" s="276"/>
    </row>
    <row r="168" spans="1:8" x14ac:dyDescent="0.2">
      <c r="A168" s="276"/>
      <c r="B168" s="276"/>
      <c r="C168" s="276"/>
      <c r="D168" s="276"/>
      <c r="E168" s="277"/>
      <c r="F168" s="276"/>
      <c r="G168" s="276"/>
      <c r="H168" s="276"/>
    </row>
    <row r="169" spans="1:8" x14ac:dyDescent="0.2">
      <c r="A169" s="276"/>
      <c r="B169" s="276"/>
      <c r="C169" s="276"/>
      <c r="D169" s="276"/>
      <c r="E169" s="277"/>
      <c r="F169" s="276"/>
      <c r="G169" s="276"/>
      <c r="H169" s="276"/>
    </row>
    <row r="170" spans="1:8" x14ac:dyDescent="0.2">
      <c r="A170" s="276"/>
      <c r="B170" s="276"/>
      <c r="C170" s="276"/>
      <c r="D170" s="276"/>
      <c r="E170" s="277"/>
      <c r="F170" s="276"/>
      <c r="G170" s="276"/>
      <c r="H170" s="276"/>
    </row>
    <row r="171" spans="1:8" x14ac:dyDescent="0.2">
      <c r="A171" s="276"/>
      <c r="B171" s="276"/>
      <c r="C171" s="276"/>
      <c r="D171" s="276"/>
      <c r="E171" s="277"/>
      <c r="F171" s="276"/>
      <c r="G171" s="276"/>
      <c r="H171" s="276"/>
    </row>
    <row r="172" spans="1:8" x14ac:dyDescent="0.2">
      <c r="A172" s="276"/>
      <c r="B172" s="276"/>
      <c r="C172" s="276"/>
      <c r="D172" s="276"/>
      <c r="E172" s="277"/>
      <c r="F172" s="276"/>
      <c r="G172" s="276"/>
      <c r="H172" s="276"/>
    </row>
    <row r="173" spans="1:8" x14ac:dyDescent="0.2">
      <c r="A173" s="276"/>
      <c r="B173" s="276"/>
      <c r="C173" s="276"/>
      <c r="D173" s="276"/>
      <c r="E173" s="277"/>
      <c r="F173" s="276"/>
      <c r="G173" s="276"/>
      <c r="H173" s="276"/>
    </row>
    <row r="174" spans="1:8" x14ac:dyDescent="0.2">
      <c r="A174" s="276"/>
      <c r="B174" s="276"/>
      <c r="C174" s="276"/>
      <c r="D174" s="276"/>
      <c r="E174" s="277"/>
      <c r="F174" s="276"/>
      <c r="G174" s="276"/>
      <c r="H174" s="276"/>
    </row>
    <row r="175" spans="1:8" x14ac:dyDescent="0.2">
      <c r="A175" s="276"/>
      <c r="B175" s="276"/>
      <c r="C175" s="276"/>
      <c r="D175" s="276"/>
      <c r="E175" s="277"/>
      <c r="F175" s="276"/>
      <c r="G175" s="276"/>
      <c r="H175" s="276"/>
    </row>
    <row r="176" spans="1:8" x14ac:dyDescent="0.2">
      <c r="A176" s="276"/>
      <c r="B176" s="276"/>
      <c r="C176" s="276"/>
      <c r="D176" s="276"/>
      <c r="E176" s="277"/>
      <c r="F176" s="276"/>
      <c r="G176" s="276"/>
      <c r="H176" s="276"/>
    </row>
    <row r="177" spans="1:8" x14ac:dyDescent="0.2">
      <c r="A177" s="276"/>
      <c r="B177" s="276"/>
      <c r="C177" s="276"/>
      <c r="D177" s="276"/>
      <c r="E177" s="277"/>
      <c r="F177" s="276"/>
      <c r="G177" s="276"/>
      <c r="H177" s="276"/>
    </row>
    <row r="178" spans="1:8" x14ac:dyDescent="0.2">
      <c r="A178" s="276"/>
      <c r="B178" s="276"/>
      <c r="C178" s="276"/>
      <c r="D178" s="276"/>
      <c r="E178" s="277"/>
      <c r="F178" s="276"/>
      <c r="G178" s="276"/>
      <c r="H178" s="276"/>
    </row>
    <row r="179" spans="1:8" x14ac:dyDescent="0.2">
      <c r="A179" s="276"/>
      <c r="B179" s="276"/>
      <c r="C179" s="276"/>
      <c r="D179" s="276"/>
      <c r="E179" s="277"/>
      <c r="F179" s="276"/>
      <c r="G179" s="276"/>
      <c r="H179" s="276"/>
    </row>
    <row r="180" spans="1:8" x14ac:dyDescent="0.2">
      <c r="A180" s="276"/>
      <c r="B180" s="276"/>
      <c r="C180" s="276"/>
      <c r="D180" s="276"/>
      <c r="E180" s="277"/>
      <c r="F180" s="276"/>
      <c r="G180" s="276"/>
      <c r="H180" s="276"/>
    </row>
    <row r="181" spans="1:8" x14ac:dyDescent="0.2">
      <c r="A181" s="276"/>
      <c r="B181" s="276"/>
      <c r="C181" s="276"/>
      <c r="D181" s="276"/>
      <c r="E181" s="277"/>
      <c r="F181" s="276"/>
      <c r="G181" s="276"/>
      <c r="H181" s="276"/>
    </row>
    <row r="182" spans="1:8" x14ac:dyDescent="0.2">
      <c r="A182" s="276"/>
      <c r="B182" s="276"/>
      <c r="C182" s="276"/>
      <c r="D182" s="276"/>
      <c r="E182" s="277"/>
      <c r="F182" s="276"/>
      <c r="G182" s="276"/>
      <c r="H182" s="276"/>
    </row>
    <row r="183" spans="1:8" x14ac:dyDescent="0.2">
      <c r="A183" s="276"/>
      <c r="B183" s="276"/>
      <c r="C183" s="276"/>
      <c r="D183" s="276"/>
      <c r="E183" s="277"/>
      <c r="F183" s="276"/>
      <c r="G183" s="276"/>
      <c r="H183" s="276"/>
    </row>
    <row r="184" spans="1:8" x14ac:dyDescent="0.2">
      <c r="A184" s="276"/>
      <c r="B184" s="276"/>
      <c r="C184" s="276"/>
      <c r="D184" s="276"/>
      <c r="E184" s="277"/>
      <c r="F184" s="276"/>
      <c r="G184" s="276"/>
      <c r="H184" s="276"/>
    </row>
    <row r="185" spans="1:8" x14ac:dyDescent="0.2">
      <c r="A185" s="276"/>
      <c r="B185" s="276"/>
      <c r="C185" s="276"/>
      <c r="D185" s="276"/>
      <c r="E185" s="277"/>
      <c r="F185" s="276"/>
      <c r="G185" s="276"/>
      <c r="H185" s="276"/>
    </row>
    <row r="186" spans="1:8" x14ac:dyDescent="0.2">
      <c r="A186" s="276"/>
      <c r="B186" s="276"/>
      <c r="C186" s="276"/>
      <c r="D186" s="276"/>
      <c r="E186" s="277"/>
      <c r="F186" s="276"/>
      <c r="G186" s="276"/>
      <c r="H186" s="276"/>
    </row>
    <row r="187" spans="1:8" x14ac:dyDescent="0.2">
      <c r="A187" s="276"/>
      <c r="B187" s="276"/>
      <c r="C187" s="276"/>
      <c r="D187" s="276"/>
      <c r="E187" s="277"/>
      <c r="F187" s="276"/>
      <c r="G187" s="276"/>
      <c r="H187" s="276"/>
    </row>
    <row r="188" spans="1:8" x14ac:dyDescent="0.2">
      <c r="A188" s="276"/>
      <c r="B188" s="276"/>
      <c r="C188" s="276"/>
      <c r="D188" s="276"/>
      <c r="E188" s="277"/>
      <c r="F188" s="276"/>
      <c r="G188" s="276"/>
      <c r="H188" s="276"/>
    </row>
    <row r="189" spans="1:8" x14ac:dyDescent="0.2">
      <c r="A189" s="276"/>
      <c r="B189" s="276"/>
      <c r="C189" s="276"/>
      <c r="D189" s="276"/>
      <c r="E189" s="277"/>
      <c r="F189" s="276"/>
      <c r="G189" s="276"/>
      <c r="H189" s="276"/>
    </row>
    <row r="190" spans="1:8" x14ac:dyDescent="0.2">
      <c r="A190" s="276"/>
      <c r="B190" s="276"/>
      <c r="C190" s="276"/>
      <c r="D190" s="276"/>
      <c r="E190" s="277"/>
      <c r="F190" s="276"/>
      <c r="G190" s="276"/>
      <c r="H190" s="276"/>
    </row>
    <row r="191" spans="1:8" x14ac:dyDescent="0.2">
      <c r="A191" s="276"/>
      <c r="B191" s="276"/>
      <c r="C191" s="276"/>
      <c r="D191" s="276"/>
      <c r="E191" s="277"/>
      <c r="F191" s="276"/>
      <c r="G191" s="276"/>
      <c r="H191" s="276"/>
    </row>
    <row r="192" spans="1:8" x14ac:dyDescent="0.2">
      <c r="A192" s="276"/>
      <c r="B192" s="276"/>
      <c r="C192" s="276"/>
      <c r="D192" s="276"/>
      <c r="E192" s="277"/>
      <c r="F192" s="276"/>
      <c r="G192" s="276"/>
      <c r="H192" s="276"/>
    </row>
    <row r="193" spans="1:8" x14ac:dyDescent="0.2">
      <c r="A193" s="276"/>
      <c r="B193" s="276"/>
      <c r="C193" s="276"/>
      <c r="D193" s="276"/>
      <c r="E193" s="277"/>
      <c r="F193" s="276"/>
      <c r="G193" s="276"/>
      <c r="H193" s="276"/>
    </row>
    <row r="194" spans="1:8" x14ac:dyDescent="0.2">
      <c r="A194" s="276"/>
      <c r="B194" s="276"/>
      <c r="C194" s="276"/>
      <c r="D194" s="276"/>
      <c r="E194" s="277"/>
      <c r="F194" s="276"/>
      <c r="G194" s="276"/>
      <c r="H194" s="276"/>
    </row>
    <row r="195" spans="1:8" x14ac:dyDescent="0.2">
      <c r="A195" s="276"/>
      <c r="B195" s="276"/>
      <c r="C195" s="276"/>
      <c r="D195" s="276"/>
      <c r="E195" s="277"/>
      <c r="F195" s="276"/>
      <c r="G195" s="276"/>
      <c r="H195" s="276"/>
    </row>
    <row r="196" spans="1:8" x14ac:dyDescent="0.2">
      <c r="A196" s="276"/>
      <c r="B196" s="276"/>
      <c r="C196" s="276"/>
      <c r="D196" s="276"/>
      <c r="E196" s="277"/>
      <c r="F196" s="276"/>
      <c r="G196" s="276"/>
      <c r="H196" s="276"/>
    </row>
    <row r="197" spans="1:8" x14ac:dyDescent="0.2">
      <c r="A197" s="276"/>
      <c r="B197" s="276"/>
      <c r="C197" s="276"/>
      <c r="D197" s="276"/>
      <c r="E197" s="277"/>
      <c r="F197" s="276"/>
      <c r="G197" s="276"/>
      <c r="H197" s="276"/>
    </row>
    <row r="198" spans="1:8" x14ac:dyDescent="0.2">
      <c r="A198" s="276"/>
      <c r="B198" s="276"/>
      <c r="C198" s="276"/>
      <c r="D198" s="276"/>
      <c r="E198" s="277"/>
      <c r="F198" s="276"/>
      <c r="G198" s="276"/>
      <c r="H198" s="276"/>
    </row>
    <row r="199" spans="1:8" x14ac:dyDescent="0.2">
      <c r="A199" s="276"/>
      <c r="B199" s="276"/>
      <c r="C199" s="276"/>
      <c r="D199" s="276"/>
      <c r="E199" s="277"/>
      <c r="F199" s="276"/>
      <c r="G199" s="276"/>
      <c r="H199" s="276"/>
    </row>
    <row r="200" spans="1:8" x14ac:dyDescent="0.2">
      <c r="A200" s="276"/>
      <c r="B200" s="276"/>
      <c r="C200" s="276"/>
      <c r="D200" s="276"/>
      <c r="E200" s="277"/>
      <c r="F200" s="276"/>
      <c r="G200" s="276"/>
      <c r="H200" s="276"/>
    </row>
    <row r="201" spans="1:8" x14ac:dyDescent="0.2">
      <c r="A201" s="276"/>
      <c r="B201" s="276"/>
      <c r="C201" s="276"/>
      <c r="D201" s="276"/>
      <c r="E201" s="277"/>
      <c r="F201" s="276"/>
      <c r="G201" s="276"/>
      <c r="H201" s="276"/>
    </row>
    <row r="202" spans="1:8" x14ac:dyDescent="0.2">
      <c r="A202" s="276"/>
      <c r="B202" s="276"/>
      <c r="C202" s="276"/>
      <c r="D202" s="276"/>
      <c r="E202" s="277"/>
      <c r="F202" s="276"/>
      <c r="G202" s="276"/>
      <c r="H202" s="276"/>
    </row>
    <row r="203" spans="1:8" x14ac:dyDescent="0.2">
      <c r="A203" s="276"/>
      <c r="B203" s="276"/>
      <c r="C203" s="276"/>
      <c r="D203" s="276"/>
      <c r="E203" s="277"/>
      <c r="F203" s="276"/>
      <c r="G203" s="276"/>
      <c r="H203" s="276"/>
    </row>
    <row r="204" spans="1:8" x14ac:dyDescent="0.2">
      <c r="A204" s="276"/>
      <c r="B204" s="276"/>
      <c r="C204" s="276"/>
      <c r="D204" s="276"/>
      <c r="E204" s="277"/>
      <c r="F204" s="276"/>
      <c r="G204" s="276"/>
      <c r="H204" s="276"/>
    </row>
    <row r="205" spans="1:8" x14ac:dyDescent="0.2">
      <c r="A205" s="276"/>
      <c r="B205" s="276"/>
      <c r="C205" s="276"/>
      <c r="D205" s="276"/>
      <c r="E205" s="277"/>
      <c r="F205" s="276"/>
      <c r="G205" s="276"/>
      <c r="H205" s="276"/>
    </row>
    <row r="206" spans="1:8" x14ac:dyDescent="0.2">
      <c r="A206" s="276"/>
      <c r="B206" s="276"/>
      <c r="C206" s="276"/>
      <c r="D206" s="276"/>
      <c r="E206" s="277"/>
      <c r="F206" s="276"/>
      <c r="G206" s="276"/>
      <c r="H206" s="276"/>
    </row>
    <row r="207" spans="1:8" x14ac:dyDescent="0.2">
      <c r="A207" s="276"/>
      <c r="B207" s="276"/>
      <c r="C207" s="276"/>
      <c r="D207" s="276"/>
      <c r="E207" s="277"/>
      <c r="F207" s="276"/>
      <c r="G207" s="276"/>
      <c r="H207" s="276"/>
    </row>
    <row r="208" spans="1:8" x14ac:dyDescent="0.2">
      <c r="A208" s="276"/>
      <c r="B208" s="276"/>
      <c r="C208" s="276"/>
      <c r="D208" s="276"/>
      <c r="E208" s="277"/>
      <c r="F208" s="276"/>
      <c r="G208" s="276"/>
      <c r="H208" s="276"/>
    </row>
    <row r="209" spans="1:8" x14ac:dyDescent="0.2">
      <c r="A209" s="276"/>
      <c r="B209" s="276"/>
      <c r="C209" s="276"/>
      <c r="D209" s="276"/>
      <c r="E209" s="277"/>
      <c r="F209" s="276"/>
      <c r="G209" s="276"/>
      <c r="H209" s="276"/>
    </row>
    <row r="210" spans="1:8" x14ac:dyDescent="0.2">
      <c r="A210" s="276"/>
      <c r="B210" s="276"/>
      <c r="C210" s="276"/>
      <c r="D210" s="276"/>
      <c r="E210" s="277"/>
      <c r="F210" s="276"/>
      <c r="G210" s="276"/>
      <c r="H210" s="276"/>
    </row>
    <row r="211" spans="1:8" x14ac:dyDescent="0.2">
      <c r="A211" s="276"/>
      <c r="B211" s="276"/>
      <c r="C211" s="276"/>
      <c r="D211" s="276"/>
      <c r="E211" s="277"/>
      <c r="F211" s="276"/>
      <c r="G211" s="276"/>
      <c r="H211" s="276"/>
    </row>
    <row r="212" spans="1:8" x14ac:dyDescent="0.2">
      <c r="A212" s="276"/>
      <c r="B212" s="276"/>
      <c r="C212" s="276"/>
      <c r="D212" s="276"/>
      <c r="E212" s="277"/>
      <c r="F212" s="276"/>
      <c r="G212" s="276"/>
      <c r="H212" s="276"/>
    </row>
    <row r="213" spans="1:8" x14ac:dyDescent="0.2">
      <c r="A213" s="276"/>
      <c r="B213" s="276"/>
      <c r="C213" s="276"/>
      <c r="D213" s="276"/>
      <c r="E213" s="277"/>
      <c r="F213" s="276"/>
      <c r="G213" s="276"/>
      <c r="H213" s="276"/>
    </row>
    <row r="214" spans="1:8" x14ac:dyDescent="0.2">
      <c r="A214" s="276"/>
      <c r="B214" s="276"/>
      <c r="C214" s="276"/>
      <c r="D214" s="276"/>
      <c r="E214" s="277"/>
      <c r="F214" s="276"/>
      <c r="G214" s="276"/>
      <c r="H214" s="276"/>
    </row>
    <row r="215" spans="1:8" x14ac:dyDescent="0.2">
      <c r="A215" s="276"/>
      <c r="B215" s="276"/>
      <c r="C215" s="276"/>
      <c r="D215" s="276"/>
      <c r="E215" s="277"/>
      <c r="F215" s="276"/>
      <c r="G215" s="276"/>
      <c r="H215" s="276"/>
    </row>
    <row r="216" spans="1:8" x14ac:dyDescent="0.2">
      <c r="A216" s="276"/>
      <c r="B216" s="276"/>
      <c r="C216" s="276"/>
      <c r="D216" s="276"/>
      <c r="E216" s="277"/>
      <c r="F216" s="276"/>
      <c r="G216" s="276"/>
      <c r="H216" s="276"/>
    </row>
    <row r="217" spans="1:8" x14ac:dyDescent="0.2">
      <c r="A217" s="276"/>
      <c r="B217" s="276"/>
      <c r="C217" s="276"/>
      <c r="D217" s="276"/>
      <c r="E217" s="277"/>
      <c r="F217" s="276"/>
      <c r="G217" s="276"/>
      <c r="H217" s="276"/>
    </row>
    <row r="218" spans="1:8" x14ac:dyDescent="0.2">
      <c r="A218" s="276"/>
      <c r="B218" s="276"/>
      <c r="C218" s="276"/>
      <c r="D218" s="276"/>
      <c r="E218" s="277"/>
      <c r="F218" s="276"/>
      <c r="G218" s="276"/>
      <c r="H218" s="276"/>
    </row>
    <row r="219" spans="1:8" x14ac:dyDescent="0.2">
      <c r="A219" s="276"/>
      <c r="B219" s="276"/>
      <c r="C219" s="276"/>
      <c r="D219" s="276"/>
      <c r="E219" s="277"/>
      <c r="F219" s="276"/>
      <c r="G219" s="276"/>
      <c r="H219" s="276"/>
    </row>
    <row r="220" spans="1:8" x14ac:dyDescent="0.2">
      <c r="A220" s="276"/>
      <c r="B220" s="276"/>
      <c r="C220" s="276"/>
      <c r="D220" s="276"/>
      <c r="E220" s="277"/>
      <c r="F220" s="276"/>
      <c r="G220" s="276"/>
      <c r="H220" s="276"/>
    </row>
    <row r="221" spans="1:8" x14ac:dyDescent="0.2">
      <c r="A221" s="276"/>
      <c r="B221" s="276"/>
      <c r="C221" s="276"/>
      <c r="D221" s="276"/>
      <c r="E221" s="277"/>
      <c r="F221" s="276"/>
      <c r="G221" s="276"/>
      <c r="H221" s="276"/>
    </row>
    <row r="222" spans="1:8" x14ac:dyDescent="0.2">
      <c r="A222" s="276"/>
      <c r="B222" s="276"/>
      <c r="C222" s="276"/>
      <c r="D222" s="276"/>
      <c r="E222" s="277"/>
      <c r="F222" s="276"/>
      <c r="G222" s="276"/>
      <c r="H222" s="276"/>
    </row>
    <row r="223" spans="1:8" x14ac:dyDescent="0.2">
      <c r="A223" s="276"/>
      <c r="B223" s="276"/>
      <c r="C223" s="276"/>
      <c r="D223" s="276"/>
      <c r="E223" s="277"/>
      <c r="F223" s="276"/>
      <c r="G223" s="276"/>
      <c r="H223" s="276"/>
    </row>
    <row r="224" spans="1:8" x14ac:dyDescent="0.2">
      <c r="A224" s="276"/>
      <c r="B224" s="276"/>
      <c r="C224" s="276"/>
      <c r="D224" s="276"/>
      <c r="E224" s="277"/>
      <c r="F224" s="276"/>
      <c r="G224" s="276"/>
      <c r="H224" s="276"/>
    </row>
    <row r="225" spans="1:8" x14ac:dyDescent="0.2">
      <c r="A225" s="276"/>
      <c r="B225" s="276"/>
      <c r="C225" s="276"/>
      <c r="D225" s="276"/>
      <c r="E225" s="277"/>
      <c r="F225" s="276"/>
      <c r="G225" s="276"/>
      <c r="H225" s="276"/>
    </row>
    <row r="226" spans="1:8" x14ac:dyDescent="0.2">
      <c r="A226" s="276"/>
      <c r="B226" s="276"/>
      <c r="C226" s="276"/>
      <c r="D226" s="276"/>
      <c r="E226" s="277"/>
      <c r="F226" s="276"/>
      <c r="G226" s="276"/>
      <c r="H226" s="276"/>
    </row>
    <row r="227" spans="1:8" x14ac:dyDescent="0.2">
      <c r="A227" s="276"/>
      <c r="B227" s="276"/>
      <c r="C227" s="276"/>
      <c r="D227" s="276"/>
      <c r="E227" s="277"/>
      <c r="F227" s="276"/>
      <c r="G227" s="276"/>
      <c r="H227" s="276"/>
    </row>
    <row r="228" spans="1:8" x14ac:dyDescent="0.2">
      <c r="A228" s="276"/>
      <c r="B228" s="276"/>
      <c r="C228" s="276"/>
      <c r="D228" s="276"/>
      <c r="E228" s="277"/>
      <c r="F228" s="276"/>
      <c r="G228" s="276"/>
      <c r="H228" s="276"/>
    </row>
    <row r="229" spans="1:8" x14ac:dyDescent="0.2">
      <c r="A229" s="276"/>
      <c r="B229" s="276"/>
      <c r="C229" s="276"/>
      <c r="D229" s="276"/>
      <c r="E229" s="277"/>
      <c r="F229" s="276"/>
      <c r="G229" s="276"/>
      <c r="H229" s="276"/>
    </row>
    <row r="230" spans="1:8" x14ac:dyDescent="0.2">
      <c r="A230" s="276"/>
      <c r="B230" s="276"/>
      <c r="C230" s="276"/>
      <c r="D230" s="276"/>
      <c r="E230" s="277"/>
      <c r="F230" s="276"/>
      <c r="G230" s="276"/>
      <c r="H230" s="276"/>
    </row>
    <row r="231" spans="1:8" x14ac:dyDescent="0.2">
      <c r="A231" s="276"/>
      <c r="B231" s="276"/>
      <c r="C231" s="276"/>
      <c r="D231" s="276"/>
      <c r="E231" s="277"/>
      <c r="F231" s="276"/>
      <c r="G231" s="276"/>
      <c r="H231" s="276"/>
    </row>
  </sheetData>
  <mergeCells count="4">
    <mergeCell ref="A1:G1"/>
    <mergeCell ref="A3:B3"/>
    <mergeCell ref="A4:B4"/>
    <mergeCell ref="E4:G4"/>
  </mergeCells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Pokyny pro vyplnění</vt:lpstr>
      <vt:lpstr>VzorPolozky</vt:lpstr>
      <vt:lpstr>KRYCÍ LIST</vt:lpstr>
      <vt:lpstr>Krycí list - INV</vt:lpstr>
      <vt:lpstr>Rekapitulace - INV</vt:lpstr>
      <vt:lpstr>Položky - INV</vt:lpstr>
      <vt:lpstr>Krycí list - NIV</vt:lpstr>
      <vt:lpstr>Rekapitulace - NIV</vt:lpstr>
      <vt:lpstr>Položky - NIV</vt:lpstr>
      <vt:lpstr>'Položky - INV'!Názvy_tisku</vt:lpstr>
      <vt:lpstr>'Položky - NIV'!Názvy_tisku</vt:lpstr>
      <vt:lpstr>'Rekapitulace - INV'!Názvy_tisku</vt:lpstr>
      <vt:lpstr>'Rekapitulace - NIV'!Názvy_tisku</vt:lpstr>
      <vt:lpstr>'KRYCÍ LIST'!Oblast_tisku</vt:lpstr>
      <vt:lpstr>'Krycí list - INV'!Oblast_tisku</vt:lpstr>
      <vt:lpstr>'Krycí list - NIV'!Oblast_tisku</vt:lpstr>
      <vt:lpstr>'Položky - INV'!Oblast_tisku</vt:lpstr>
      <vt:lpstr>'Položky - NIV'!Oblast_tisku</vt:lpstr>
      <vt:lpstr>'Rekapitulace - INV'!Oblast_tisku</vt:lpstr>
      <vt:lpstr>'Rekapitulace - NIV'!Oblast_tisku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Zýka Jan</cp:lastModifiedBy>
  <cp:lastPrinted>2020-11-23T14:33:14Z</cp:lastPrinted>
  <dcterms:created xsi:type="dcterms:W3CDTF">2009-04-08T07:15:50Z</dcterms:created>
  <dcterms:modified xsi:type="dcterms:W3CDTF">2021-03-01T14:22:06Z</dcterms:modified>
</cp:coreProperties>
</file>