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740" activeTab="0"/>
  </bookViews>
  <sheets>
    <sheet name="Rekapitulace-titulní list" sheetId="1" r:id="rId1"/>
    <sheet name="Svítidla-materiál" sheetId="2" r:id="rId2"/>
    <sheet name="Svítidla-montáž" sheetId="3" r:id="rId3"/>
    <sheet name="Silnoproud-materiál" sheetId="4" r:id="rId4"/>
    <sheet name="Silnoproud-montáž" sheetId="5" r:id="rId5"/>
    <sheet name="Rozvaděče " sheetId="6" r:id="rId6"/>
    <sheet name="Specifikace UPS" sheetId="7" r:id="rId7"/>
    <sheet name="Hromosvod-materiál" sheetId="8" r:id="rId8"/>
    <sheet name="Hromosvod-montáž" sheetId="9" r:id="rId9"/>
    <sheet name="Zemní práce" sheetId="10" r:id="rId10"/>
  </sheets>
  <definedNames>
    <definedName name="_xlnm.Print_Area" localSheetId="7">'Hromosvod-materiál'!$A$1:$F$45</definedName>
    <definedName name="_xlnm.Print_Area" localSheetId="0">'Rekapitulace-titulní list'!$A$1:$E$54</definedName>
  </definedNames>
  <calcPr fullCalcOnLoad="1"/>
</workbook>
</file>

<file path=xl/sharedStrings.xml><?xml version="1.0" encoding="utf-8"?>
<sst xmlns="http://schemas.openxmlformats.org/spreadsheetml/2006/main" count="2299" uniqueCount="444">
  <si>
    <t>ks</t>
  </si>
  <si>
    <t>Položka ÚRS</t>
  </si>
  <si>
    <t>ROZPOČET</t>
  </si>
  <si>
    <t>Silnoproud  - materiál</t>
  </si>
  <si>
    <t>Č. P.</t>
  </si>
  <si>
    <t>NÁZEV</t>
  </si>
  <si>
    <t>M.J.</t>
  </si>
  <si>
    <t>MNOŽ.</t>
  </si>
  <si>
    <t>J.CENA</t>
  </si>
  <si>
    <t>CELK.CEN.</t>
  </si>
  <si>
    <t>m</t>
  </si>
  <si>
    <t>Součet</t>
  </si>
  <si>
    <t xml:space="preserve">Protipožární ucpávky a přepážky </t>
  </si>
  <si>
    <t>m2</t>
  </si>
  <si>
    <t>P O L O Ž K A</t>
  </si>
  <si>
    <t>MJ</t>
  </si>
  <si>
    <t xml:space="preserve"> MNOŽ</t>
  </si>
  <si>
    <t xml:space="preserve">  J.CENA</t>
  </si>
  <si>
    <t>CENA CELKEM</t>
  </si>
  <si>
    <t>CELK.CENA</t>
  </si>
  <si>
    <t>UZ.VED.FeZn 30/4mm, 0,972kg/m</t>
  </si>
  <si>
    <t>kg</t>
  </si>
  <si>
    <r>
      <t>R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O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Z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P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O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Č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E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T</t>
    </r>
  </si>
  <si>
    <r>
      <t xml:space="preserve">Investor:  </t>
    </r>
    <r>
      <rPr>
        <sz val="11"/>
        <rFont val="Times New Roman"/>
        <family val="1"/>
      </rPr>
      <t xml:space="preserve">  </t>
    </r>
  </si>
  <si>
    <r>
      <t>Stavba :</t>
    </r>
    <r>
      <rPr>
        <sz val="11"/>
        <rFont val="Times New Roman"/>
        <family val="1"/>
      </rPr>
      <t xml:space="preserve">      </t>
    </r>
  </si>
  <si>
    <r>
      <t>Zpracovatel:</t>
    </r>
    <r>
      <rPr>
        <sz val="11"/>
        <color indexed="8"/>
        <rFont val="Times New Roman"/>
        <family val="1"/>
      </rPr>
      <t xml:space="preserve"> </t>
    </r>
  </si>
  <si>
    <t xml:space="preserve">R E K A P I T U L A C E </t>
  </si>
  <si>
    <t>Materiál el.instalace</t>
  </si>
  <si>
    <t xml:space="preserve">Montáž el.instalace </t>
  </si>
  <si>
    <t>Materiál hromosvody</t>
  </si>
  <si>
    <t xml:space="preserve">Montáž hromosvody </t>
  </si>
  <si>
    <t>mezisoučet</t>
  </si>
  <si>
    <t xml:space="preserve">Základní rozpočtové údaje celkem: </t>
  </si>
  <si>
    <t>Hromosvod - materiál</t>
  </si>
  <si>
    <t>Hromosvod - montážní práce</t>
  </si>
  <si>
    <t>Svítidla - materiál</t>
  </si>
  <si>
    <t>Svítidla - montáž</t>
  </si>
  <si>
    <t>R O Z P O Č E T</t>
  </si>
  <si>
    <t>Proudový chránič 40A/4/30mA, 40A</t>
  </si>
  <si>
    <t>Proudový chránič 63A/4/30mA, 63A</t>
  </si>
  <si>
    <t>Stykač dvoupólový 230V /20A,  cívka 230V</t>
  </si>
  <si>
    <t>SOUČET  CELKEM</t>
  </si>
  <si>
    <t>Silnoproud  - montáž</t>
  </si>
  <si>
    <t>Trubka ohebná se střední mechanickou odoloností s protahovacím drátem o průměru 32mm</t>
  </si>
  <si>
    <t>Kabelový žlab KZI 110x300 vč.oblouků, kolen, kotvení</t>
  </si>
  <si>
    <t>Zásuvka pětipólová 1653,400V/16A</t>
  </si>
  <si>
    <t>KABEL 1-CSKH-V180-J 3x1.5</t>
  </si>
  <si>
    <t>Vypínač velkoplošný v řazení č. 1,  230V/10A</t>
  </si>
  <si>
    <t>HOP - nerezová pásovina</t>
  </si>
  <si>
    <t>vlastní</t>
  </si>
  <si>
    <t>747 16-1060</t>
  </si>
  <si>
    <t>SVÍTIDLA - dodávka svítidel (materiál)</t>
  </si>
  <si>
    <t>3 pól. odpínač válcových pojistek velikosti 14x51 do 63A, vč. 3x pojistek</t>
  </si>
  <si>
    <t>Specifikace skříňového rozvaděče: RNO</t>
  </si>
  <si>
    <t>Stykač třípólový 400V /115A,  cívka 230V</t>
  </si>
  <si>
    <t xml:space="preserve">Monitorovací MMR relé napětí, A230 </t>
  </si>
  <si>
    <t>Časové relé s astronomickým programem, 230V/16A</t>
  </si>
  <si>
    <t>Proudový chránič 25A/4/30mA, 25A</t>
  </si>
  <si>
    <t>Stykač třípólový modulový, 400V /25A,  cívka 230V</t>
  </si>
  <si>
    <t>B1</t>
  </si>
  <si>
    <t>B2</t>
  </si>
  <si>
    <t>C</t>
  </si>
  <si>
    <t>E</t>
  </si>
  <si>
    <t>F</t>
  </si>
  <si>
    <t>G</t>
  </si>
  <si>
    <t>J</t>
  </si>
  <si>
    <t>N</t>
  </si>
  <si>
    <t>Celková cena bez DPH</t>
  </si>
  <si>
    <t>SVÍTIDLA - osazení svítidel  (montáž)</t>
  </si>
  <si>
    <t xml:space="preserve">Krabice instalační,odbočná, IP 56, vč. svork. </t>
  </si>
  <si>
    <t>KABEL 1-CSKH-V180-O 2x1.5</t>
  </si>
  <si>
    <t>KABEL 1-CSKH-V180-J 3x2.5</t>
  </si>
  <si>
    <t>KABEL 1-CSKH-V180-J 5x1.5</t>
  </si>
  <si>
    <t>KABEL 1-CSKH-V180-J 5x4</t>
  </si>
  <si>
    <t>KABEL 1-CSKH-V180-J 5x35</t>
  </si>
  <si>
    <t>Žaluziový ovladač,  230V/10A</t>
  </si>
  <si>
    <t>Tlačítko v Al skříňce pro povrchovou montáž, T6 - červená, dvojice nezávislých spínacích kontaktů - řazení 1/2, 230V, 6A,  popis tlačítka "TOTAL STOP", "CENTRAL STOP"</t>
  </si>
  <si>
    <t>Kabelový žlab požárně odolný  60x100 vč.oblouků, kolen, kotvení</t>
  </si>
  <si>
    <t>Svorka hrom. prop. SP 1  nerez</t>
  </si>
  <si>
    <t>Svorka SR03</t>
  </si>
  <si>
    <t>SS Svorka spojovací nerez</t>
  </si>
  <si>
    <t>SZa Svorka zkušební</t>
  </si>
  <si>
    <t>UZ.VED.FeZn 30/4mm V ZEMI</t>
  </si>
  <si>
    <t>UZ.VED.FeZn d=10mm NA POVRCHU</t>
  </si>
  <si>
    <t>UZ.VED.FeZn d=10mm V ZEMI</t>
  </si>
  <si>
    <t>Svodový vodič do 10mm včetně podpěr</t>
  </si>
  <si>
    <t>Svorka hromosvodová do dvou šroubů</t>
  </si>
  <si>
    <t>Svorka hromosvodová tři a více šroubů</t>
  </si>
  <si>
    <t>Svorky na potrubí 200-700mm se zhotovením</t>
  </si>
  <si>
    <t>Tyčový zemnič do  2 m</t>
  </si>
  <si>
    <t>Štítek k označení svodů</t>
  </si>
  <si>
    <t>SJ1 Svorka k jímací tyči</t>
  </si>
  <si>
    <t>SJ2 Svorka k zemnící tyči</t>
  </si>
  <si>
    <t xml:space="preserve">ks </t>
  </si>
  <si>
    <t>741 42-0001</t>
  </si>
  <si>
    <t>741 42-0032</t>
  </si>
  <si>
    <t>741 42-0021</t>
  </si>
  <si>
    <t>741 42-0022</t>
  </si>
  <si>
    <t>741 41-0021</t>
  </si>
  <si>
    <t>741 41-0003</t>
  </si>
  <si>
    <t>741 41-0041</t>
  </si>
  <si>
    <t>741 44-0031</t>
  </si>
  <si>
    <t>741 42-0083</t>
  </si>
  <si>
    <t xml:space="preserve">Vpracování výrobní dokumenace před </t>
  </si>
  <si>
    <t>zahájením montáží (50hod)</t>
  </si>
  <si>
    <t>Výchozí revize+zpráva (40hod)</t>
  </si>
  <si>
    <t xml:space="preserve">Vpracování dokumenace </t>
  </si>
  <si>
    <t>skutečného provedení stavby (40hod)</t>
  </si>
  <si>
    <t>Specifikace skříňového rozvaděče: RE</t>
  </si>
  <si>
    <t xml:space="preserve">Skříňový rozvaděč o roz. 2000x1000x300 (v x š x hl), 1 pole, část s hlavním jističem, měřícími transformítory proudu a elektroměrem bude připravena pro zaplombování </t>
  </si>
  <si>
    <t>Jistič třípólový do 250A, spoušť s char. vedení "L",  
I = 250A, zkrat.vyp. 65kA pro 230V</t>
  </si>
  <si>
    <t>Měř. trf. proudu úředně cejchované pro nepřímé fakturační měření spotřeby el. energie 250/5A, 15VA, tř.přesnosti 0,5</t>
  </si>
  <si>
    <t>Místo pro třífázový elektroměr fakturačního měření spotřeby</t>
  </si>
  <si>
    <t>741 32-0301</t>
  </si>
  <si>
    <t>741 35-0201</t>
  </si>
  <si>
    <t>741 33-1032</t>
  </si>
  <si>
    <t>741 32-0141</t>
  </si>
  <si>
    <t>741 32-0181</t>
  </si>
  <si>
    <t>741 21-0201</t>
  </si>
  <si>
    <t>Odpínač třípólový do 250A,  zkrat.vyp. 65kA pro 230V, vč.vypínací napěť. cívky 230V</t>
  </si>
  <si>
    <t>Jistič třípólový  100B/3, 100A, vč.vypínací napěť. cívky 230V</t>
  </si>
  <si>
    <t xml:space="preserve">Jistič třípólový  125B/3, 125A </t>
  </si>
  <si>
    <t>741 32-0171</t>
  </si>
  <si>
    <t xml:space="preserve">Jistič třípólový  50B/3, 50A,  10kA </t>
  </si>
  <si>
    <t>Jistič třípólový  80B/3, 80A,  10kA</t>
  </si>
  <si>
    <t xml:space="preserve">Jistič třípólový  40B/3, 40A,  10kA </t>
  </si>
  <si>
    <t xml:space="preserve">Jistič třípólový  32B/3, 32A,  10kA </t>
  </si>
  <si>
    <t>741 32-0161</t>
  </si>
  <si>
    <t xml:space="preserve">Jistič třípólový  25B/3, 25A,  10kA </t>
  </si>
  <si>
    <t>741 32-1001</t>
  </si>
  <si>
    <t>Proudový chránič s nadproudovou ochranou, dvoupólový, 10C - 10A/2/30mA, 10A</t>
  </si>
  <si>
    <t>741 32-0101</t>
  </si>
  <si>
    <t>Jistič jednopólový 2B/1, 2A,  10kA</t>
  </si>
  <si>
    <t>741 33-0042</t>
  </si>
  <si>
    <t xml:space="preserve">Přepěť. ochrana  SPD typ 2/Třída II, DG M </t>
  </si>
  <si>
    <t>741 32-2012</t>
  </si>
  <si>
    <t>Specifikace  rozvodnice: RP</t>
  </si>
  <si>
    <t>OCEP rozvodnice o roz. 900x400x300 (v x š x hl)</t>
  </si>
  <si>
    <t>741 21-0102</t>
  </si>
  <si>
    <t xml:space="preserve">3 pól. odpínač nožových pojistek velikosti "2" do 400A, vč. 3x pojistek 315A gG </t>
  </si>
  <si>
    <t xml:space="preserve">Přepěť. ochrana  SPD typ 1/Třída I, DB M </t>
  </si>
  <si>
    <t>Specifikace  rozvodnice: R0.1</t>
  </si>
  <si>
    <t>Oceloplech. rozvodnice o roz. 1800x600x150 (v x š x hl)</t>
  </si>
  <si>
    <t>741 21-0103</t>
  </si>
  <si>
    <r>
      <t>Proudový chránič s nadproudovou ochranou, dvoupólový, 10</t>
    </r>
    <r>
      <rPr>
        <b/>
        <sz val="10"/>
        <color indexed="8"/>
        <rFont val="Arial CE"/>
        <family val="0"/>
      </rPr>
      <t>B</t>
    </r>
    <r>
      <rPr>
        <sz val="10"/>
        <color indexed="8"/>
        <rFont val="Arial CE"/>
        <family val="0"/>
      </rPr>
      <t xml:space="preserve"> - 10A/2/30mA, 10A</t>
    </r>
  </si>
  <si>
    <t>Jistič jednopólový 6B/1, 6A,  10kA</t>
  </si>
  <si>
    <t>Jistič jednopólový 6B/1, 6A,  10kA, vč.vypínací napěť. cívky</t>
  </si>
  <si>
    <t>Jistič jednopólový 10B/1, 10A,  10kA</t>
  </si>
  <si>
    <t>Jistič jednopólový 16B/1,10kA,  16A</t>
  </si>
  <si>
    <t>Jistič jednopólový 16C/1,10kA,  16A</t>
  </si>
  <si>
    <t>Jistič třípólový 16B/3, 10kA,  16A</t>
  </si>
  <si>
    <t>Jistič jednopólový 20C/1,10kA,  20A</t>
  </si>
  <si>
    <t>Jistič jednopólový 32B/1,10kA,  32A</t>
  </si>
  <si>
    <t>741 32-0111</t>
  </si>
  <si>
    <t>741 32-1011</t>
  </si>
  <si>
    <r>
      <t>Proudový chránič s nadproudovou ochranou, dvoupólový, 32</t>
    </r>
    <r>
      <rPr>
        <b/>
        <sz val="10"/>
        <color indexed="8"/>
        <rFont val="Arial CE"/>
        <family val="0"/>
      </rPr>
      <t>B</t>
    </r>
    <r>
      <rPr>
        <sz val="10"/>
        <color indexed="8"/>
        <rFont val="Arial CE"/>
        <family val="0"/>
      </rPr>
      <t xml:space="preserve"> - 32A/2/30mA, 32A</t>
    </r>
  </si>
  <si>
    <t>741 32-1041</t>
  </si>
  <si>
    <t>Impulzní relé MIG 230V/16A A230</t>
  </si>
  <si>
    <t>741 33-0651</t>
  </si>
  <si>
    <t>741 33-0721</t>
  </si>
  <si>
    <t>Časové relé CRM, 230V/16A</t>
  </si>
  <si>
    <t>Oceloplech. rozvodnice o roz. 1200x600x150 (v x š x hl)</t>
  </si>
  <si>
    <t>Specifikace  rozvodnice: R0.2</t>
  </si>
  <si>
    <t>Specifikace  rozvodnice: R1.1</t>
  </si>
  <si>
    <t xml:space="preserve">Jistič třípólový  20B/3, 20A,  10kA </t>
  </si>
  <si>
    <t>Specifikace  rozvodnice: R1.2</t>
  </si>
  <si>
    <t>Oceloplech. rozvodnice o roz. 1600x600x150 (v x š x hl)</t>
  </si>
  <si>
    <t xml:space="preserve">Jistič třípólový  32C/3, 32A,  10kA </t>
  </si>
  <si>
    <t xml:space="preserve">Jistič třípólový  63B/3, 63A,  10kA </t>
  </si>
  <si>
    <t>Specifikace  rozvodnice: R1.3</t>
  </si>
  <si>
    <t>Oceloplech. rozvodnice o roz. 900x600x150 (v x š x hl)</t>
  </si>
  <si>
    <t>Specifikace  rozvodnice: R1.4</t>
  </si>
  <si>
    <r>
      <t>Proudový chránič s nadproudovou ochranou, dvoupólový, 10C</t>
    </r>
    <r>
      <rPr>
        <sz val="10"/>
        <color indexed="8"/>
        <rFont val="Arial CE"/>
        <family val="0"/>
      </rPr>
      <t xml:space="preserve"> - 10A/2/30mA, 10A</t>
    </r>
  </si>
  <si>
    <t xml:space="preserve">Jistič třípólový  25C/3, 25A,  10kA </t>
  </si>
  <si>
    <t>Specifikace  rozvodnice: R1.5 + R2.4 + R3.4</t>
  </si>
  <si>
    <t>Oceloplech. rozvodnice o roz. 900x400x150 (v x š x hl)</t>
  </si>
  <si>
    <t>Třípólový modulový vypínač, 32/3, 32A</t>
  </si>
  <si>
    <t>Třípólový modulový vypínač, 125/3, 125A</t>
  </si>
  <si>
    <t xml:space="preserve">Třípólový modulový vypínač  63/3, 63A,  10kA </t>
  </si>
  <si>
    <t xml:space="preserve">Třípólový modulový vypínač  40/3, 40A,  10kA </t>
  </si>
  <si>
    <t xml:space="preserve">Celkem 3 kusy stejných rozvodnic </t>
  </si>
  <si>
    <t>Specifikace  rozvodnice: R1.2.1</t>
  </si>
  <si>
    <t>Specifikace  rozvodnice: R1.3.1</t>
  </si>
  <si>
    <t>Specifikace  rozvodnice: R2.1</t>
  </si>
  <si>
    <t>Specifikace  rozvodnice: R2.2</t>
  </si>
  <si>
    <t>Specifikace  rozvodnice: R2.3</t>
  </si>
  <si>
    <t>Specifikace  rozvodnice: R2.3.1</t>
  </si>
  <si>
    <t>DALI PRO PushButton Coupler</t>
  </si>
  <si>
    <t xml:space="preserve">Řídící jednotka protokolu DALI pro ovládání svítidel na DIN, připojitelné 4 DALI sběrnice pro stmívání a zapínání/vypínání osvětlení. ! Nutno koordinovat se systémem AVT! </t>
  </si>
  <si>
    <t>Specifikace  rozvodnice: R3.1</t>
  </si>
  <si>
    <t>Specifikace  rozvodnice: R3.2</t>
  </si>
  <si>
    <t>Specifikace  rozvodnice: R3.3</t>
  </si>
  <si>
    <t>Specifikace  rozvodnice: R3.3.1</t>
  </si>
  <si>
    <t>Specifikace  rozvodnice: R4.1</t>
  </si>
  <si>
    <t>Specifikace  rozvodnice: R4.2</t>
  </si>
  <si>
    <t>Oceloplech. rozvodnice pro nástěnnou montáž, o roz. 600x600x150 (v x š x hl)</t>
  </si>
  <si>
    <t>Nástěnná rozvodnice s odvětráním s požární oddolností, pro zachování funkční schopnosti 90 minut. IP54. 1228x795x419mm (v x š x hl), 144 modulů DIN</t>
  </si>
  <si>
    <t>741 33-0046</t>
  </si>
  <si>
    <t>Jistič třípólový  125B/3, 125A, vč.vypínací napěť. cívky 230V</t>
  </si>
  <si>
    <t>741 33-0804</t>
  </si>
  <si>
    <t>Jistič jednopólový 4B/1, 4A,  10kA</t>
  </si>
  <si>
    <t>Transformátor na DIN 230V AC/ 24V AC 30VA</t>
  </si>
  <si>
    <t>Motorový spouštěč třípólový SM, 400V,  6,3 ~ 10A</t>
  </si>
  <si>
    <t>Motorový spouštěč třípólový SM, 400V,  4 ~ 6,3A</t>
  </si>
  <si>
    <t>Instalační relé  na DIN 230V/16A, přepínací kontakt, cívka 230V</t>
  </si>
  <si>
    <t>Stykač dvoupólový 230V /20A,  cívka 24V AC</t>
  </si>
  <si>
    <t>Stykač třípólový modulový, 400V /63A,  cívka 230V</t>
  </si>
  <si>
    <t>A1</t>
  </si>
  <si>
    <t>A2</t>
  </si>
  <si>
    <t>Stropní závěsné lineární s optickým krytem, svícení přímé, kovová konstrukce, šedý lak, délka 1200 mm, profil 35x70 mm, vč. LED 40W,
3800 lm, 4000K, CRI80, UGR19, IP20, driver nestmívatelný, vč propojovacích dílů do linie +  závěsná a napájecí sada</t>
  </si>
  <si>
    <t>Stropní přisazené čtvercové, kovová konstrukce, nanoprisma optika, aluminium elox, svícení přímé, 596x596 mm, výška 15 mm, LED 52W, 5800 lm, 3800K, CRI80, UGR19, IP40, driver nestmívatelný  +  stropní úchyt, v. 45 mm</t>
  </si>
  <si>
    <r>
      <t xml:space="preserve">Stropní přisazené čtvercové, kovová konstrukce, nanoprisma optika, aluminium elox, svícení přímé, 596x596 mm, výška 15 mm, LED 52W, 5800 lm, 3800K, CRI80, UGR19, IP40, driver </t>
    </r>
    <r>
      <rPr>
        <b/>
        <sz val="10"/>
        <color indexed="8"/>
        <rFont val="Arial"/>
        <family val="2"/>
      </rPr>
      <t>stmívatelný</t>
    </r>
    <r>
      <rPr>
        <sz val="9"/>
        <color theme="1"/>
        <rFont val="Arial"/>
        <family val="2"/>
      </rPr>
      <t xml:space="preserve">  +  stropní úchyt, v. 45 mm</t>
    </r>
  </si>
  <si>
    <r>
      <t xml:space="preserve">Stropní závěsné lineární s optickým krytem, svícení přímé, kovová konstrukce, šedý lak, délka 1200 mm, profil 35x70 mm, vč. LED 40W,
3800 lm, 4000K, CRI80, UGR19, IP20, driver </t>
    </r>
    <r>
      <rPr>
        <b/>
        <sz val="10"/>
        <color indexed="8"/>
        <rFont val="Arial"/>
        <family val="2"/>
      </rPr>
      <t>stmívatelný</t>
    </r>
    <r>
      <rPr>
        <sz val="9"/>
        <color theme="1"/>
        <rFont val="Arial"/>
        <family val="2"/>
      </rPr>
      <t>, vč propojovacích dílů do linie +  závěsná a napájecí sada</t>
    </r>
  </si>
  <si>
    <t>Stropní závěsné lineární s parabolickým krytem, svícení přímé, kovová konstrukce, šedý lak, délka 1480 mm, profil 80x80 mm, vč. LED 44W,
4710 lm, 4000K, CRI80, UGR19, IP20, driver nestmívatelný + závěsná a napájecí sada</t>
  </si>
  <si>
    <t>D1</t>
  </si>
  <si>
    <t>D2</t>
  </si>
  <si>
    <t>Stropní závěsné lineární s optickým opálovým krytem, svícení přímé, kovová konstrukce, šedý lak, délka 1180 mm, profil 80x80 mm, LED 36W, 5544 lm, 4000K, CRI80, IP20, driver nestmívatelný  + závěsná a napájecí sada</t>
  </si>
  <si>
    <t>Stropní závěsné lineární s optickým opálovým krytem, svícení přímé, kovová konstrukce, šedý lak, délka 580 mm, profil 80x80 mm, LED 19W, 2584 lm, 4000K, CRI80, IP20, driver nestmívatelný  + závěsná a napájecí sada</t>
  </si>
  <si>
    <t>Stropní závěsné prstencové, aluminium konstrukce, titan lak, optický kryt, svítící dolů, průměr 2000 mm, profil 80x45 mm, vč. LED 150W, 4000K, 24600 lm, Ra&gt;80, IP20, driver externí + závěsná a napájecí sada</t>
  </si>
  <si>
    <t>Stropní závěsná koule, tyčový závěs, sklo opál, stropní rozeta šedý lak, průměr 400 mm, závěs 1000 mm, pro 1x E27 max 150W, IP40 - zdroj E27 45W LED 4000K</t>
  </si>
  <si>
    <t>Vestavné, Ø 228 mm, vestavná hl. 80 mm, Ø výřezu 210 mm, kovová konstrukce, bílý lak, opál kryt, LED 26 W, 1663,5 lm, 120°, 4000°K, Ra&gt;80, IP54, driver nestmívatelný</t>
  </si>
  <si>
    <t xml:space="preserve">H </t>
  </si>
  <si>
    <t xml:space="preserve">Světlomet válcový nastavitelný s adaptérem do lišty, šedý lak, Ø 110 mm 220 mm, 1x 10W LED, 3000°K, 2250lm, 36°, Ra&gt;80 </t>
  </si>
  <si>
    <t>I</t>
  </si>
  <si>
    <t>Vestavné nastavitelné, Ø 110 mm, vestavná hl. 100 mm, Ø výřezu 95 mm, černý rámeček, fazetový reflektor, LED 15 W, 1100 lm, 38°, 3000K, Ra&gt;80, IP40, driver nestmívatelný</t>
  </si>
  <si>
    <t>Přisazené lineární, šedý/opál polykarbonát, nerezové spony, délka 1215 mm, profil 80x84 mm, včetně LED zdroje, 30W, 2400 lm, 4000K, Ra&gt;80, IP65, IK08, driver nestmívatelný</t>
  </si>
  <si>
    <t>K</t>
  </si>
  <si>
    <t>Stropní přisazené kruhové, bílý polykarbonat konstrukce, opál stínítko polykarbonát, Ø 130 mm, výška 100 mm, včetně LED zdroje 15 W, 1280 lm ze svítidla, 3000K, Ra&gt;80, 120°, IP40, driver nestmívatelný</t>
  </si>
  <si>
    <t>L</t>
  </si>
  <si>
    <t>Nástěnné přisazené, sklo opál, montura lakovaný kov, 350x350x128mm, vč. LED 21W, 2950 lm, 4000K, IP41</t>
  </si>
  <si>
    <t>M</t>
  </si>
  <si>
    <t>Stropní přisazená koule,montura kov, sklo opál, průměr 300 mm, pro 1x E27 max 60W, IP65 + zdroj E27 25W LED 4000K</t>
  </si>
  <si>
    <t>Venkovní nástěnné přisazené, konstrukce kov, černý lak, sklo čiré, 100x160x300 mm, pro 1x E27 max 40W, IP43 +  zdroj E27 5W LED 3000K retrofit</t>
  </si>
  <si>
    <t>O</t>
  </si>
  <si>
    <t>Stropní závěsné lineární s parabolickým asymetrickým reflektorem, svícení přímé, kovová konstrukce, šedý lak, délka 1180 mm, profil  75x100 mm, vč. LED 28W, 2610 lm, 4000K, CRI80, IP20, driver nestm. +  závěsná a napájecí sada</t>
  </si>
  <si>
    <t>P</t>
  </si>
  <si>
    <t>Přisazené kruhové, polypropylenová konstrukce, polykarbonát stínítko, Ø 210 mm, výška 118 mm, pro 1x max 60W, E27, IP54, IK10  + zdroj E27, 8W, 4000K</t>
  </si>
  <si>
    <t>POL.</t>
  </si>
  <si>
    <t>741 37-2062</t>
  </si>
  <si>
    <t>741 37-2151</t>
  </si>
  <si>
    <t>741 37-2101</t>
  </si>
  <si>
    <t>741 37-2051</t>
  </si>
  <si>
    <t>741 37-0002</t>
  </si>
  <si>
    <t>NOU</t>
  </si>
  <si>
    <r>
      <t>Nuzové svítidlo s integrovaným nouzovým zdrojem,  6x1W LED,  920lm,  IP65, doba samostatnosti 1 hodina, s piktogramem,</t>
    </r>
    <r>
      <rPr>
        <b/>
        <sz val="9"/>
        <color indexed="8"/>
        <rFont val="Arial"/>
        <family val="2"/>
      </rPr>
      <t xml:space="preserve"> stropní montáž</t>
    </r>
  </si>
  <si>
    <r>
      <t xml:space="preserve">Nouzové svítidlo s integrovaným nouzovým zdrojem, 3W LED 320lm, standard,  IP65 doba samostatnosti 1 hodina, s piktogramem,  </t>
    </r>
    <r>
      <rPr>
        <b/>
        <sz val="9"/>
        <color indexed="8"/>
        <rFont val="Arial"/>
        <family val="2"/>
      </rPr>
      <t>přisazená-nástěnná montáž</t>
    </r>
  </si>
  <si>
    <t>741 12-0301</t>
  </si>
  <si>
    <t>741 12-0303</t>
  </si>
  <si>
    <t>Vodič CY 6 zeleno/žlutý</t>
  </si>
  <si>
    <t>Vodič CY 16 zeleno/žlutý</t>
  </si>
  <si>
    <t>Vodič CY 25 zeleno/žlutý</t>
  </si>
  <si>
    <t>KABEL 1-CSKH-V180-O 3x1.5</t>
  </si>
  <si>
    <t>741 12-2601</t>
  </si>
  <si>
    <t>741 12-2611</t>
  </si>
  <si>
    <t>KABEL 1-CSKH-V180-O 2x2.5</t>
  </si>
  <si>
    <t>741 12-2641</t>
  </si>
  <si>
    <t>KABEL 1-CSKH-V180-J 5x2.5</t>
  </si>
  <si>
    <t>741 12-2642</t>
  </si>
  <si>
    <t>741 12-2625</t>
  </si>
  <si>
    <t>KABEL CYKY-O 2x1.5</t>
  </si>
  <si>
    <t xml:space="preserve">KABEL CYKY-O 3x1.5 </t>
  </si>
  <si>
    <t>741 12-2011</t>
  </si>
  <si>
    <t>741 12-2015</t>
  </si>
  <si>
    <t xml:space="preserve">KABEL CYKY-J 3x1.5 </t>
  </si>
  <si>
    <t>KABEL CYKY-J 3x2.5</t>
  </si>
  <si>
    <t>741 12-2016</t>
  </si>
  <si>
    <t>KABEL CYKY-J 3x4</t>
  </si>
  <si>
    <t>KABEL CYKY-J 3x6</t>
  </si>
  <si>
    <t>KABEL CYKY-J 5x1.5</t>
  </si>
  <si>
    <t>741 12-2031</t>
  </si>
  <si>
    <t>KABEL CYKY-J 5x2.5</t>
  </si>
  <si>
    <t>KABEL CYKY-J 7x1.5</t>
  </si>
  <si>
    <t>741 12-2041</t>
  </si>
  <si>
    <t>KABEL CYKY-J 5x4</t>
  </si>
  <si>
    <t>741 12-2032</t>
  </si>
  <si>
    <t>KABEL CYKY-J 5x6</t>
  </si>
  <si>
    <t xml:space="preserve">KABEL CYKY-J 5x10 </t>
  </si>
  <si>
    <t>741 12-2033</t>
  </si>
  <si>
    <t xml:space="preserve">KABEL CYKY-J 5x16 </t>
  </si>
  <si>
    <t>741 12-2025</t>
  </si>
  <si>
    <t>KABEL 1-CYKY-J 5x35</t>
  </si>
  <si>
    <t>KABEL 1-CYKY-J 5x50</t>
  </si>
  <si>
    <t>741 12-2632</t>
  </si>
  <si>
    <t>KABEL 1-CYKY-J 5x70</t>
  </si>
  <si>
    <t>KABEL NAYY-J 4x150</t>
  </si>
  <si>
    <t>741 12-3321</t>
  </si>
  <si>
    <t>KABEL NAYY-J 4x240</t>
  </si>
  <si>
    <t>741 12-3322</t>
  </si>
  <si>
    <t>Vypínač sériový velkoplošný v řazení č. 5,  230V/10A</t>
  </si>
  <si>
    <t>Přepínač střídavý velkoplošný v řazení č. 6,  230V/10A</t>
  </si>
  <si>
    <t>Přepínač křížový velkoplošný v řazení č. 7,  230V/10A</t>
  </si>
  <si>
    <t>Přepínač střídavý do vlhka IP 43, v řazení č. 6,  230V/10A</t>
  </si>
  <si>
    <t>741 31-0042</t>
  </si>
  <si>
    <t>741 31-0011</t>
  </si>
  <si>
    <t>Tlačítkový ovladač  230V/10A - ovládání ventilátorů</t>
  </si>
  <si>
    <t>Tlačítkový ovladač  230V/10A - ovládání osvětlení</t>
  </si>
  <si>
    <t>Třífázový vypínač 400V/16A</t>
  </si>
  <si>
    <t>741 31-0201</t>
  </si>
  <si>
    <t>741 31-0212</t>
  </si>
  <si>
    <t>741 31-0231</t>
  </si>
  <si>
    <t>741 31-0222</t>
  </si>
  <si>
    <t>741 31-0239</t>
  </si>
  <si>
    <t>741 31-0401</t>
  </si>
  <si>
    <t>Vypínač velkoplošný v řazení č. 1,  230V/10A, včetně krytky a rámečku</t>
  </si>
  <si>
    <t>Vypínač sériový velkoplošný v řazení č. 5,  230V/10A, včetně krytky a rámečku</t>
  </si>
  <si>
    <t>Přepínač střídavý velkoplošný v řazení č. 6,  230V/10A, včetně krytky a rámečku</t>
  </si>
  <si>
    <t>Přepínač křížový velkoplošný v řazení č. 7,  230V/10A, včetně krytky a rámečku</t>
  </si>
  <si>
    <t>Tlačítkový ovladač  230V/10A - ovládání osvětlení, včetně krytky a rámečku</t>
  </si>
  <si>
    <t>Tlačítkový ovladač  230V/10A - ovládání ventilátorů, včetně krytky a rámečku</t>
  </si>
  <si>
    <t>Zásuvka domovní zapuštěná pro montáž do krabice, 2P+PE 230V/16A</t>
  </si>
  <si>
    <t>Zásuvka domovní zapuštěná pro montáž do krabice, 2P+PE 230V/16A, s přepěťovou ochranou 3.st.</t>
  </si>
  <si>
    <t>741 31-3042</t>
  </si>
  <si>
    <t>Zásuvka domovní - vestavná - pro montáž přímo do nábytku, včetně vhodných instalačních krabic, 2P+PE 230V/16A - nutno koordinovat s výrobcem nábytku</t>
  </si>
  <si>
    <t>Dvojitá zásuvka (dvojzásuvka) domovní - vestavná - pro montáž přímo do nábytku, včetně vhodných instalačních krabic, 2P+PE 230V/16A - nutno koordinovat s výrobcem nábytku</t>
  </si>
  <si>
    <t>Zásuvka do vlhka v kryttí IP 54, 230V/16A</t>
  </si>
  <si>
    <t>Zásuvka domovní nástěnná (montáž na strop), 2P+PE 230V/16A do přístrojové krabice pro povrchovou montáž</t>
  </si>
  <si>
    <t>741 31-3073</t>
  </si>
  <si>
    <t>741 31-3101</t>
  </si>
  <si>
    <t>Kompletní podlahová krabice  s nastavitelnou hloubkou, reverzibilní nerezový kryt.  Kryt lze snadno otevřít bez použití nástroje a  lze jej uzavřít i při zapojení vidlic napájecích přívodů.   Dodávka včetně instalačních vaniček a rámečků pro přímou montáž přístrojů. 18 modulů mosaic, kompletní pro osazení, včetně 7 zásuvek 230V/16A.</t>
  </si>
  <si>
    <t>Topný samoregulační kabel 20W/m, 230V</t>
  </si>
  <si>
    <t>Sada pro ukončení SR kabelu a napojení studeného konce</t>
  </si>
  <si>
    <t>741 12-4603</t>
  </si>
  <si>
    <t>741 12-4683</t>
  </si>
  <si>
    <t>Termostat prostorový, 230V/16A, IP54, teplotní rozsah -20 až +20st.C</t>
  </si>
  <si>
    <t>741 36-0403</t>
  </si>
  <si>
    <t>741 31-0221</t>
  </si>
  <si>
    <t>741 23-1012</t>
  </si>
  <si>
    <t>Zásuvka domovní zapuštěná pro montáž do krabice, 2P+PE 230V/16A, včetně krytky a rámečku</t>
  </si>
  <si>
    <t>Zásuvka domovní zapuštěná pro montáž do krabice, 2P+PE 230V/16A, s přepěťovou ochranou 3.st., včetně krytky a rámečku</t>
  </si>
  <si>
    <t>Zásuvka domovní - vestavná - pro montáž přímo do nábytku, včetně vhodných instalačních krabic, 2P+PE 230V/16A - nutno koordinovat s výrobcem nábytku, včetně krytky a rámečku</t>
  </si>
  <si>
    <t>Dvojitá zásuvka (dvojzásuvka) domovní - vestavná - pro montáž přímo do nábytku, včetně vhodných instalačních krabic, 2P+PE 230V/16A - nutno koordinovat s výrobcem nábytku, včetně krytky a rámečku</t>
  </si>
  <si>
    <t>Zásuvka domovní nástěnná (montáž na strop), 2P+PE 230V/16A do přístrojové krabice pro povrchovou montáž, včetně krytky a rámečku</t>
  </si>
  <si>
    <t>Žaluziový ovladač,  230V/10A, včetně krytky a rámečku</t>
  </si>
  <si>
    <t>741 31-3121</t>
  </si>
  <si>
    <t>Tuhá hrdlovaná trubka se střední mechanickou odolností D=25/21,4mm</t>
  </si>
  <si>
    <t xml:space="preserve">Elektroinstalační krabice rozvodná univerzální s víčkem, průměr 73 mm, vč. svorek. </t>
  </si>
  <si>
    <t>Krabice elektroinstalační přístrojová,  KP 67/3_KA</t>
  </si>
  <si>
    <t>Elektroinstalační krabice odbočná  KR 97</t>
  </si>
  <si>
    <t xml:space="preserve">Krabice elektroinstalační, přístrojová, pro montáž do dřevěné konstrukce </t>
  </si>
  <si>
    <t>Časový spínač - doběhové relé pro ventilátory do instalační krabice, 230V/200VA (induktivní zátěž)</t>
  </si>
  <si>
    <t xml:space="preserve">Krabice elektroinstalační, přístrojová, pro nástěnnou montáž, přisazená, čtvercová, plastová (montáž na strop) </t>
  </si>
  <si>
    <t>D.1.4.E - SILNOPROUDÁ ELEKTROTECHNIKA</t>
  </si>
  <si>
    <t xml:space="preserve">Investor:  Univerzita Hradec Králové, Rokitanského 62, 500 03 Hradec Králové
</t>
  </si>
  <si>
    <t xml:space="preserve">Modernizace a rekonstrukce budov B a C Univerzity Hradec Králové, náměstí Svobody
</t>
  </si>
  <si>
    <t>BUDOVA "B" UHK, parc. č. st. 425, 1588</t>
  </si>
  <si>
    <t xml:space="preserve">Univerzita Hradec Králové, Rokitanského 62, 500 03 Hradec Králové
</t>
  </si>
  <si>
    <t>Modernizace a rekonstrukce budov B a C Univerzity Hradec Králové, náměstí Svobody</t>
  </si>
  <si>
    <t>741 11-0002</t>
  </si>
  <si>
    <t>741 11-0042</t>
  </si>
  <si>
    <t>741 11-2061</t>
  </si>
  <si>
    <t>741 11-2101</t>
  </si>
  <si>
    <t>741 11-2103</t>
  </si>
  <si>
    <t>741 11-2111</t>
  </si>
  <si>
    <t>741 91-0412</t>
  </si>
  <si>
    <t>741 91-0415</t>
  </si>
  <si>
    <t>741 33-0741</t>
  </si>
  <si>
    <r>
      <t>SPECIFIKACE NÁHRADNÍHO ZDROJE NAPÁJENÍ</t>
    </r>
    <r>
      <rPr>
        <sz val="16"/>
        <color indexed="8"/>
        <rFont val="Times New Roman"/>
        <family val="1"/>
      </rPr>
      <t> </t>
    </r>
  </si>
  <si>
    <t>SPECIFIKACE  NÁHRADNÍHO ZDROJE NAPÁJENÍ UPS:</t>
  </si>
  <si>
    <t>·</t>
  </si>
  <si>
    <t>Technologie VFI, (on-line double conversion),</t>
  </si>
  <si>
    <t>řízení mikroprocesorem, RS 232 port, USB</t>
  </si>
  <si>
    <t>slot pro komunikaci, SW, automatický bypass,</t>
  </si>
  <si>
    <t>auto power OFF, battery test,</t>
  </si>
  <si>
    <t xml:space="preserve">autorestart, 3f:3f, včetně baterií </t>
  </si>
  <si>
    <t>doba zálohování (samostatnosti) 45 minut</t>
  </si>
  <si>
    <t>1)</t>
  </si>
  <si>
    <t>TOTAL STOP - odstavení zdroje</t>
  </si>
  <si>
    <t>Cena UPS celkem</t>
  </si>
  <si>
    <t>Nepřerušitelný zdroj napájení UPS o výstupním výkonu 60 kVA</t>
  </si>
  <si>
    <t>UPS MST 60kVA,3f:3f, BP</t>
  </si>
  <si>
    <t>Multicom 384 - zajišťuje 230V relé kontakty + ESD port</t>
  </si>
  <si>
    <t>Výstupy :</t>
  </si>
  <si>
    <t>Vstup do  zdroje UPS :</t>
  </si>
  <si>
    <t>Signalizace chodu /stavu /zapnutí /připravenosti do EPS (MaR)</t>
  </si>
  <si>
    <t>Dodávky (rozvaděče + UPS)</t>
  </si>
  <si>
    <t>Č.P.</t>
  </si>
  <si>
    <t>Položka - jímač vč. upevnění</t>
  </si>
  <si>
    <t xml:space="preserve">AT - 101 Mosazný adaptační člen </t>
  </si>
  <si>
    <t>Položka - materiál</t>
  </si>
  <si>
    <t>Podpěra vedení do zdiva PV1b-25Cu</t>
  </si>
  <si>
    <t>Svorka SUB Cu</t>
  </si>
  <si>
    <t>Svorka SS nerez</t>
  </si>
  <si>
    <t>Vodič Cu d = 10mm (hromosvod)</t>
  </si>
  <si>
    <t>Položka - materiál uzemnění</t>
  </si>
  <si>
    <t>Svorka na propojení zemničů (SZ nerez, SUB nerez)</t>
  </si>
  <si>
    <t>Označovací štítek pro svod ke ZS</t>
  </si>
  <si>
    <t>Výstražná tabulka</t>
  </si>
  <si>
    <t>Zemnící tyč ZT 2,0s - zemnící tyč se svorkou, délka 2m, provedení FeZn</t>
  </si>
  <si>
    <t>Vodič FeZn 10mm</t>
  </si>
  <si>
    <t xml:space="preserve">Cena celkem </t>
  </si>
  <si>
    <t xml:space="preserve">Aktivní jímač  60/171019S </t>
  </si>
  <si>
    <t>TZ - 600 Stožárový segment l = 6 m, žárový zinek</t>
  </si>
  <si>
    <t>Kotvení stožárového segmentu do krovu nebo do zdi, žárový zinek</t>
  </si>
  <si>
    <t xml:space="preserve">Podpěra vedení na hřebenáče PV 15a Cu </t>
  </si>
  <si>
    <t>Podpěra vedení PV11 Cu pod krytinu</t>
  </si>
  <si>
    <t xml:space="preserve">UZ.VED.AlMgSi d=8mm </t>
  </si>
  <si>
    <t xml:space="preserve">OU2 Ochranný úhelník </t>
  </si>
  <si>
    <t>DOUa-20 držák ochranného úhelníku</t>
  </si>
  <si>
    <t>Jímací tyč přes 3m na hřeben, stožárový segment, kotvení</t>
  </si>
  <si>
    <t>741 43-0011</t>
  </si>
  <si>
    <t>741 42-0051</t>
  </si>
  <si>
    <t>Montáž ochranných úhelníkůs držáky do zdiva</t>
  </si>
  <si>
    <t>Vytyčení trati kabelu v zástavbě</t>
  </si>
  <si>
    <t>km</t>
  </si>
  <si>
    <t>Kabelová rýha 50/100 - IV</t>
  </si>
  <si>
    <t>Kabelové lože písk. 50/10 B.Z.</t>
  </si>
  <si>
    <t>Fólie výstražná š.33 cm</t>
  </si>
  <si>
    <t>Zához  50/100 - IV</t>
  </si>
  <si>
    <t>Odvoz zeminy do 1 km</t>
  </si>
  <si>
    <t>m3</t>
  </si>
  <si>
    <t>Za každý další km</t>
  </si>
  <si>
    <t>Pol.ceníku</t>
  </si>
  <si>
    <t>Výkopové práce (kabelová rýha)  pro kabel NN připojení objektu (HDV)</t>
  </si>
  <si>
    <t>Zemní práce</t>
  </si>
  <si>
    <r>
      <t xml:space="preserve">PPV el.instalace (6%)          </t>
    </r>
    <r>
      <rPr>
        <i/>
        <sz val="10"/>
        <rFont val="Times New Roman"/>
        <family val="1"/>
      </rPr>
      <t>ze základu</t>
    </r>
  </si>
  <si>
    <t>vč. vnitrostaveništního přesunu hmot a mimostaveništní dopravy.</t>
  </si>
  <si>
    <t>Všechny položky vlastní a individuální, atp. (neoznačené cenovou soustavou) obsahují montáž a dodávku, pomocný</t>
  </si>
  <si>
    <t>materiál a veškeré náklady spojené s úplným dokončením prací obsažených v popisu položky a projektové dokumentaci</t>
  </si>
  <si>
    <t xml:space="preserve">                                         Ceny jsou stanoveny bez DPH.</t>
  </si>
  <si>
    <t xml:space="preserve">    Rozpočtová soustava je použita dle "ÚRS Praha", 800-741 Elektroinstalace-silnoproud, doplněna podle potřeby o vlastní položky.</t>
  </si>
  <si>
    <t>Kompletní podlahová krabice  s nastavitelnou hloubkou, reverzibilní nerezový kryt.  Kryt lze snadno otevřít bez použití nástroje a  lze jej uzavřít i při zapojení vidlic napájecích přívodů.   Dodávka včetně instalačních vaniček a rámečků pro přímou montáž přístrojů. 12 modulů mosaic, kompletní pro osazení, včetně 5 zásuvek 230V/16A.</t>
  </si>
  <si>
    <t>Kompletní podlahová krabice  s nastavitelnou hloubkou, reverzibilní nerezový kryt.  Kryt lze snadno otevřít bez použití nástroje a  lze jej uzavřít i při zapojení vidlic napájecích přívodů.   Dodávka včetně instalačních vaniček a rámečků pro přímou montáž přístrojů. 12 modulů mosaic, kompletní pro osazení, včetně 58 zásuvek 230V/16A.</t>
  </si>
  <si>
    <t>CEN. SOUSTAVA</t>
  </si>
  <si>
    <t>ÚRS 2019-I</t>
  </si>
  <si>
    <t>ÚRS</t>
  </si>
  <si>
    <t>Stavební přípomoci</t>
  </si>
  <si>
    <t>pložky vč. Materiálu</t>
  </si>
  <si>
    <t>RYHA 3X3 ZD. CIH.</t>
  </si>
  <si>
    <t>RYHA 3X7 ZD. CIH.</t>
  </si>
  <si>
    <t>RYHA 5X10 ZD. CIH.</t>
  </si>
  <si>
    <t>HRUBÉ ZAPRAVENÍ RÝH</t>
  </si>
  <si>
    <t>DEMONTÁŽ STÁVAJÍCÍ ELEKTROINSTALACE</t>
  </si>
  <si>
    <t xml:space="preserve">POMOCNÉ PŘÍPRAVNÉ PRÁCE </t>
  </si>
  <si>
    <t>DÍLČÍ REVIZE ELEKTRO HRUBÝCH ROZVODŮ</t>
  </si>
  <si>
    <t>MIMOSTAVENIŠTNÍ DOPRAVA A PŘESUN HMOT</t>
  </si>
  <si>
    <t>KOORDINACE UMÍSTĚNÍ KONCOVÝCH PRVKŮ ELEKTROINSTALACE  S PROJEKTEM INTERIÉRU</t>
  </si>
  <si>
    <t>kpl</t>
  </si>
  <si>
    <t>hod</t>
  </si>
  <si>
    <t>%</t>
  </si>
  <si>
    <t>ODVOZ SUTI VČETNĚ ULOŽENÍ NA SKLÁDKU</t>
  </si>
  <si>
    <t>Hodinová zúčtovací sazba</t>
  </si>
  <si>
    <t>POŘÍZENÍ OBJEKTU CELKEM bez DPH:</t>
  </si>
  <si>
    <t>Kč/hod</t>
  </si>
  <si>
    <t xml:space="preserve">chránička HDPE 160mm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</si>
</sst>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_);\(#,##0.00\)"/>
    <numFmt numFmtId="169" formatCode="#,##0.0"/>
    <numFmt numFmtId="170" formatCode="#,##0.00&quot; Kč&quot;;\-#,##0.00&quot; Kč&quot;"/>
    <numFmt numFmtId="171" formatCode="#,##0.00\ &quot;Kč&quot;"/>
    <numFmt numFmtId="172" formatCode="0.0%"/>
  </numFmts>
  <fonts count="123"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8"/>
      <color indexed="8"/>
      <name val="Arial CE"/>
      <family val="0"/>
    </font>
    <font>
      <sz val="8"/>
      <color indexed="8"/>
      <name val="Times New Roman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Times New Roman CE"/>
      <family val="0"/>
    </font>
    <font>
      <sz val="10"/>
      <name val="Times New Roman CE"/>
      <family val="0"/>
    </font>
    <font>
      <b/>
      <u val="single"/>
      <sz val="12"/>
      <color indexed="8"/>
      <name val="Times New Roman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0"/>
      <name val="Arial CE"/>
      <family val="2"/>
    </font>
    <font>
      <b/>
      <u val="single"/>
      <sz val="10"/>
      <color indexed="8"/>
      <name val="Arial CE"/>
      <family val="2"/>
    </font>
    <font>
      <b/>
      <u val="single"/>
      <sz val="11"/>
      <name val="Arial CE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Arial CE"/>
      <family val="2"/>
    </font>
    <font>
      <i/>
      <sz val="10"/>
      <name val="Times New Roman"/>
      <family val="1"/>
    </font>
    <font>
      <u val="single"/>
      <sz val="10"/>
      <name val="Arial CE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 CE"/>
      <family val="0"/>
    </font>
    <font>
      <b/>
      <u val="single"/>
      <sz val="12"/>
      <name val="Arial CE"/>
      <family val="2"/>
    </font>
    <font>
      <sz val="11"/>
      <name val="Arial CE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9"/>
      <color indexed="8"/>
      <name val="Arial CE"/>
      <family val="2"/>
    </font>
    <font>
      <b/>
      <u val="single"/>
      <sz val="11"/>
      <color indexed="8"/>
      <name val="Arial CE"/>
      <family val="2"/>
    </font>
    <font>
      <b/>
      <sz val="9"/>
      <color indexed="8"/>
      <name val="Arial CE"/>
      <family val="0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9"/>
      <name val="Arial CE"/>
      <family val="2"/>
    </font>
    <font>
      <b/>
      <sz val="12"/>
      <name val="Arial CE"/>
      <family val="0"/>
    </font>
    <font>
      <u val="single"/>
      <sz val="11"/>
      <name val="Arial CE"/>
      <family val="0"/>
    </font>
    <font>
      <u val="single"/>
      <sz val="11"/>
      <color indexed="8"/>
      <name val="Arial CE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u val="single"/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u val="single"/>
      <sz val="10"/>
      <name val="Arial CE"/>
      <family val="0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color indexed="9"/>
      <name val="Arial"/>
      <family val="2"/>
    </font>
    <font>
      <u val="single"/>
      <sz val="9"/>
      <color indexed="12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9"/>
      <color indexed="2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u val="single"/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2"/>
      <name val="Calibri"/>
      <family val="2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10"/>
      <color indexed="30"/>
      <name val="Times New Roman CE"/>
      <family val="0"/>
    </font>
    <font>
      <sz val="11"/>
      <color indexed="30"/>
      <name val="Calibri"/>
      <family val="2"/>
    </font>
    <font>
      <sz val="9"/>
      <color indexed="3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u val="single"/>
      <sz val="9"/>
      <color theme="10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9"/>
      <color theme="11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9C0006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b/>
      <u val="single"/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u val="single"/>
      <sz val="12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Times New Roman"/>
      <family val="1"/>
    </font>
    <font>
      <sz val="10"/>
      <color rgb="FF0070C0"/>
      <name val="Times New Roman CE"/>
      <family val="0"/>
    </font>
    <font>
      <sz val="11"/>
      <color rgb="FF0070C0"/>
      <name val="Calibri"/>
      <family val="2"/>
    </font>
    <font>
      <sz val="9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21" borderId="0" applyNumberFormat="0" applyBorder="0" applyAlignment="0" applyProtection="0"/>
    <xf numFmtId="0" fontId="104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105" fillId="0" borderId="7" applyNumberFormat="0" applyFill="0" applyAlignment="0" applyProtection="0"/>
    <xf numFmtId="0" fontId="106" fillId="23" borderId="0" applyNumberFormat="0" applyBorder="0" applyAlignment="0" applyProtection="0"/>
    <xf numFmtId="0" fontId="107" fillId="24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25" borderId="8" applyNumberFormat="0" applyAlignment="0" applyProtection="0"/>
    <xf numFmtId="0" fontId="110" fillId="26" borderId="8" applyNumberFormat="0" applyAlignment="0" applyProtection="0"/>
    <xf numFmtId="0" fontId="111" fillId="26" borderId="9" applyNumberFormat="0" applyAlignment="0" applyProtection="0"/>
    <xf numFmtId="0" fontId="112" fillId="0" borderId="0" applyNumberFormat="0" applyFill="0" applyBorder="0" applyAlignment="0" applyProtection="0"/>
    <xf numFmtId="0" fontId="95" fillId="27" borderId="0" applyNumberFormat="0" applyBorder="0" applyAlignment="0" applyProtection="0"/>
    <xf numFmtId="0" fontId="95" fillId="28" borderId="0" applyNumberFormat="0" applyBorder="0" applyAlignment="0" applyProtection="0"/>
    <xf numFmtId="0" fontId="95" fillId="29" borderId="0" applyNumberFormat="0" applyBorder="0" applyAlignment="0" applyProtection="0"/>
    <xf numFmtId="0" fontId="95" fillId="30" borderId="0" applyNumberFormat="0" applyBorder="0" applyAlignment="0" applyProtection="0"/>
    <xf numFmtId="0" fontId="95" fillId="31" borderId="0" applyNumberFormat="0" applyBorder="0" applyAlignment="0" applyProtection="0"/>
    <xf numFmtId="0" fontId="95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7" fillId="0" borderId="1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168" fontId="7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11" xfId="0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0" xfId="0" applyNumberFormat="1" applyFont="1" applyAlignment="1">
      <alignment/>
    </xf>
    <xf numFmtId="3" fontId="21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4" fontId="21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21" fillId="0" borderId="1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33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34" fillId="0" borderId="0" xfId="0" applyNumberFormat="1" applyFont="1" applyAlignment="1">
      <alignment/>
    </xf>
    <xf numFmtId="168" fontId="5" fillId="0" borderId="10" xfId="0" applyNumberFormat="1" applyFont="1" applyFill="1" applyBorder="1" applyAlignment="1" applyProtection="1">
      <alignment horizontal="center"/>
      <protection locked="0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3" fillId="0" borderId="0" xfId="0" applyNumberFormat="1" applyFont="1" applyAlignment="1" applyProtection="1">
      <alignment/>
      <protection locked="0"/>
    </xf>
    <xf numFmtId="0" fontId="6" fillId="0" borderId="10" xfId="0" applyNumberFormat="1" applyFont="1" applyBorder="1" applyAlignment="1">
      <alignment/>
    </xf>
    <xf numFmtId="0" fontId="38" fillId="0" borderId="13" xfId="0" applyNumberFormat="1" applyFont="1" applyBorder="1" applyAlignment="1">
      <alignment/>
    </xf>
    <xf numFmtId="0" fontId="6" fillId="0" borderId="13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right"/>
    </xf>
    <xf numFmtId="0" fontId="7" fillId="0" borderId="10" xfId="0" applyNumberFormat="1" applyFont="1" applyFill="1" applyBorder="1" applyAlignment="1">
      <alignment/>
    </xf>
    <xf numFmtId="0" fontId="9" fillId="0" borderId="0" xfId="0" applyNumberFormat="1" applyFont="1" applyAlignment="1">
      <alignment/>
    </xf>
    <xf numFmtId="0" fontId="6" fillId="0" borderId="13" xfId="0" applyNumberFormat="1" applyFont="1" applyBorder="1" applyAlignment="1">
      <alignment horizontal="right"/>
    </xf>
    <xf numFmtId="0" fontId="113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114" fillId="0" borderId="0" xfId="0" applyFont="1" applyAlignment="1">
      <alignment/>
    </xf>
    <xf numFmtId="4" fontId="40" fillId="0" borderId="0" xfId="0" applyNumberFormat="1" applyFont="1" applyAlignment="1">
      <alignment/>
    </xf>
    <xf numFmtId="0" fontId="41" fillId="0" borderId="0" xfId="0" applyFont="1" applyBorder="1" applyAlignment="1">
      <alignment/>
    </xf>
    <xf numFmtId="0" fontId="115" fillId="0" borderId="0" xfId="0" applyFont="1" applyAlignment="1">
      <alignment/>
    </xf>
    <xf numFmtId="4" fontId="15" fillId="0" borderId="0" xfId="0" applyNumberFormat="1" applyFont="1" applyBorder="1" applyAlignment="1">
      <alignment horizontal="right"/>
    </xf>
    <xf numFmtId="0" fontId="20" fillId="0" borderId="14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4" fontId="29" fillId="0" borderId="14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/>
    </xf>
    <xf numFmtId="0" fontId="116" fillId="0" borderId="0" xfId="0" applyFont="1" applyAlignment="1">
      <alignment/>
    </xf>
    <xf numFmtId="171" fontId="116" fillId="0" borderId="0" xfId="0" applyNumberFormat="1" applyFont="1" applyAlignment="1">
      <alignment horizontal="right"/>
    </xf>
    <xf numFmtId="171" fontId="116" fillId="0" borderId="0" xfId="0" applyNumberFormat="1" applyFont="1" applyAlignment="1">
      <alignment/>
    </xf>
    <xf numFmtId="0" fontId="7" fillId="0" borderId="13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right"/>
    </xf>
    <xf numFmtId="0" fontId="8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>
      <alignment wrapText="1"/>
    </xf>
    <xf numFmtId="0" fontId="8" fillId="0" borderId="10" xfId="0" applyNumberFormat="1" applyFont="1" applyFill="1" applyBorder="1" applyAlignment="1">
      <alignment/>
    </xf>
    <xf numFmtId="1" fontId="8" fillId="0" borderId="10" xfId="0" applyNumberFormat="1" applyFont="1" applyFill="1" applyBorder="1" applyAlignment="1">
      <alignment horizontal="right"/>
    </xf>
    <xf numFmtId="0" fontId="42" fillId="0" borderId="15" xfId="0" applyFont="1" applyBorder="1" applyAlignment="1">
      <alignment horizontal="right" vertical="center"/>
    </xf>
    <xf numFmtId="0" fontId="43" fillId="0" borderId="12" xfId="0" applyFont="1" applyBorder="1" applyAlignment="1">
      <alignment/>
    </xf>
    <xf numFmtId="0" fontId="43" fillId="0" borderId="12" xfId="0" applyFont="1" applyBorder="1" applyAlignment="1">
      <alignment horizontal="center"/>
    </xf>
    <xf numFmtId="4" fontId="43" fillId="0" borderId="12" xfId="0" applyNumberFormat="1" applyFont="1" applyBorder="1" applyAlignment="1">
      <alignment/>
    </xf>
    <xf numFmtId="0" fontId="43" fillId="0" borderId="12" xfId="0" applyFont="1" applyBorder="1" applyAlignment="1">
      <alignment wrapText="1"/>
    </xf>
    <xf numFmtId="0" fontId="44" fillId="0" borderId="14" xfId="0" applyFont="1" applyBorder="1" applyAlignment="1">
      <alignment/>
    </xf>
    <xf numFmtId="0" fontId="42" fillId="0" borderId="15" xfId="0" applyFont="1" applyBorder="1" applyAlignment="1">
      <alignment vertical="center"/>
    </xf>
    <xf numFmtId="0" fontId="42" fillId="0" borderId="15" xfId="0" applyFont="1" applyBorder="1" applyAlignment="1">
      <alignment horizontal="center" vertical="center"/>
    </xf>
    <xf numFmtId="4" fontId="44" fillId="0" borderId="14" xfId="0" applyNumberFormat="1" applyFont="1" applyFill="1" applyBorder="1" applyAlignment="1">
      <alignment/>
    </xf>
    <xf numFmtId="168" fontId="12" fillId="0" borderId="10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/>
    </xf>
    <xf numFmtId="4" fontId="15" fillId="0" borderId="16" xfId="0" applyNumberFormat="1" applyFont="1" applyBorder="1" applyAlignment="1">
      <alignment/>
    </xf>
    <xf numFmtId="0" fontId="20" fillId="0" borderId="11" xfId="0" applyFont="1" applyBorder="1" applyAlignment="1">
      <alignment/>
    </xf>
    <xf numFmtId="0" fontId="7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wrapText="1"/>
    </xf>
    <xf numFmtId="171" fontId="0" fillId="0" borderId="12" xfId="0" applyNumberFormat="1" applyFill="1" applyBorder="1" applyAlignment="1">
      <alignment/>
    </xf>
    <xf numFmtId="171" fontId="0" fillId="0" borderId="12" xfId="0" applyNumberForma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left" wrapText="1"/>
    </xf>
    <xf numFmtId="168" fontId="8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vertical="top"/>
    </xf>
    <xf numFmtId="4" fontId="8" fillId="0" borderId="10" xfId="0" applyNumberFormat="1" applyFont="1" applyFill="1" applyBorder="1" applyAlignment="1">
      <alignment/>
    </xf>
    <xf numFmtId="0" fontId="33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115" fillId="0" borderId="0" xfId="0" applyNumberFormat="1" applyFont="1" applyAlignment="1">
      <alignment/>
    </xf>
    <xf numFmtId="0" fontId="117" fillId="0" borderId="0" xfId="0" applyNumberFormat="1" applyFont="1" applyAlignment="1">
      <alignment horizontal="center"/>
    </xf>
    <xf numFmtId="0" fontId="117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168" fontId="8" fillId="0" borderId="10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11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5" fillId="0" borderId="0" xfId="0" applyFont="1" applyAlignment="1">
      <alignment/>
    </xf>
    <xf numFmtId="49" fontId="5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right"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29" fillId="0" borderId="0" xfId="0" applyFont="1" applyAlignment="1">
      <alignment/>
    </xf>
    <xf numFmtId="4" fontId="32" fillId="0" borderId="0" xfId="0" applyNumberFormat="1" applyFont="1" applyAlignment="1">
      <alignment/>
    </xf>
    <xf numFmtId="0" fontId="14" fillId="33" borderId="0" xfId="0" applyFont="1" applyFill="1" applyAlignment="1">
      <alignment/>
    </xf>
    <xf numFmtId="0" fontId="87" fillId="0" borderId="16" xfId="0" applyFont="1" applyFill="1" applyBorder="1" applyAlignment="1">
      <alignment/>
    </xf>
    <xf numFmtId="0" fontId="42" fillId="0" borderId="17" xfId="0" applyNumberFormat="1" applyFont="1" applyFill="1" applyBorder="1" applyAlignment="1">
      <alignment horizontal="center"/>
    </xf>
    <xf numFmtId="0" fontId="42" fillId="0" borderId="18" xfId="0" applyNumberFormat="1" applyFont="1" applyFill="1" applyBorder="1" applyAlignment="1">
      <alignment horizontal="right"/>
    </xf>
    <xf numFmtId="0" fontId="42" fillId="0" borderId="19" xfId="0" applyNumberFormat="1" applyFont="1" applyFill="1" applyBorder="1" applyAlignment="1">
      <alignment horizontal="right"/>
    </xf>
    <xf numFmtId="0" fontId="88" fillId="0" borderId="20" xfId="0" applyFont="1" applyFill="1" applyBorder="1" applyAlignment="1">
      <alignment/>
    </xf>
    <xf numFmtId="0" fontId="88" fillId="0" borderId="16" xfId="0" applyFont="1" applyFill="1" applyBorder="1" applyAlignment="1">
      <alignment wrapText="1"/>
    </xf>
    <xf numFmtId="0" fontId="88" fillId="0" borderId="12" xfId="0" applyFont="1" applyFill="1" applyBorder="1" applyAlignment="1">
      <alignment horizontal="center"/>
    </xf>
    <xf numFmtId="4" fontId="88" fillId="0" borderId="20" xfId="0" applyNumberFormat="1" applyFont="1" applyFill="1" applyBorder="1" applyAlignment="1">
      <alignment/>
    </xf>
    <xf numFmtId="0" fontId="88" fillId="0" borderId="12" xfId="0" applyFont="1" applyFill="1" applyBorder="1" applyAlignment="1">
      <alignment/>
    </xf>
    <xf numFmtId="0" fontId="88" fillId="0" borderId="16" xfId="0" applyFont="1" applyFill="1" applyBorder="1" applyAlignment="1">
      <alignment/>
    </xf>
    <xf numFmtId="4" fontId="88" fillId="0" borderId="12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89" fillId="0" borderId="0" xfId="0" applyFont="1" applyFill="1" applyBorder="1" applyAlignment="1">
      <alignment/>
    </xf>
    <xf numFmtId="0" fontId="89" fillId="0" borderId="0" xfId="0" applyFont="1" applyFill="1" applyAlignment="1">
      <alignment/>
    </xf>
    <xf numFmtId="4" fontId="89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/>
    </xf>
    <xf numFmtId="0" fontId="42" fillId="0" borderId="12" xfId="0" applyNumberFormat="1" applyFont="1" applyFill="1" applyBorder="1" applyAlignment="1">
      <alignment horizontal="right"/>
    </xf>
    <xf numFmtId="0" fontId="43" fillId="0" borderId="16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4" fontId="59" fillId="0" borderId="0" xfId="0" applyNumberFormat="1" applyFont="1" applyFill="1" applyAlignment="1">
      <alignment/>
    </xf>
    <xf numFmtId="0" fontId="43" fillId="0" borderId="16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60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1" fontId="43" fillId="0" borderId="12" xfId="0" applyNumberFormat="1" applyFont="1" applyBorder="1" applyAlignment="1">
      <alignment horizontal="center"/>
    </xf>
    <xf numFmtId="168" fontId="43" fillId="0" borderId="10" xfId="0" applyNumberFormat="1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118" fillId="0" borderId="0" xfId="0" applyFont="1" applyAlignment="1">
      <alignment/>
    </xf>
    <xf numFmtId="0" fontId="6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8" fontId="7" fillId="0" borderId="0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12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 horizontal="right"/>
    </xf>
    <xf numFmtId="0" fontId="7" fillId="0" borderId="12" xfId="0" applyNumberFormat="1" applyFont="1" applyFill="1" applyBorder="1" applyAlignment="1">
      <alignment wrapText="1"/>
    </xf>
    <xf numFmtId="0" fontId="7" fillId="0" borderId="12" xfId="0" applyNumberFormat="1" applyFont="1" applyFill="1" applyBorder="1" applyAlignment="1">
      <alignment horizontal="right"/>
    </xf>
    <xf numFmtId="168" fontId="7" fillId="0" borderId="12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/>
    </xf>
    <xf numFmtId="1" fontId="7" fillId="0" borderId="14" xfId="0" applyNumberFormat="1" applyFont="1" applyFill="1" applyBorder="1" applyAlignment="1">
      <alignment horizontal="right"/>
    </xf>
    <xf numFmtId="0" fontId="7" fillId="0" borderId="14" xfId="0" applyNumberFormat="1" applyFont="1" applyFill="1" applyBorder="1" applyAlignment="1">
      <alignment wrapText="1"/>
    </xf>
    <xf numFmtId="0" fontId="7" fillId="0" borderId="14" xfId="0" applyNumberFormat="1" applyFont="1" applyFill="1" applyBorder="1" applyAlignment="1">
      <alignment horizontal="right"/>
    </xf>
    <xf numFmtId="168" fontId="7" fillId="0" borderId="14" xfId="0" applyNumberFormat="1" applyFont="1" applyFill="1" applyBorder="1" applyAlignment="1">
      <alignment/>
    </xf>
    <xf numFmtId="172" fontId="7" fillId="0" borderId="12" xfId="0" applyNumberFormat="1" applyFont="1" applyFill="1" applyBorder="1" applyAlignment="1">
      <alignment horizontal="right"/>
    </xf>
    <xf numFmtId="0" fontId="7" fillId="0" borderId="22" xfId="0" applyNumberFormat="1" applyFont="1" applyFill="1" applyBorder="1" applyAlignment="1">
      <alignment/>
    </xf>
    <xf numFmtId="1" fontId="7" fillId="0" borderId="23" xfId="0" applyNumberFormat="1" applyFont="1" applyFill="1" applyBorder="1" applyAlignment="1">
      <alignment horizontal="right"/>
    </xf>
    <xf numFmtId="0" fontId="7" fillId="0" borderId="22" xfId="0" applyNumberFormat="1" applyFont="1" applyFill="1" applyBorder="1" applyAlignment="1">
      <alignment wrapText="1"/>
    </xf>
    <xf numFmtId="0" fontId="7" fillId="0" borderId="22" xfId="0" applyNumberFormat="1" applyFont="1" applyFill="1" applyBorder="1" applyAlignment="1">
      <alignment horizontal="right"/>
    </xf>
    <xf numFmtId="168" fontId="7" fillId="0" borderId="22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4" fontId="15" fillId="0" borderId="12" xfId="0" applyNumberFormat="1" applyFont="1" applyBorder="1" applyAlignment="1">
      <alignment/>
    </xf>
    <xf numFmtId="0" fontId="63" fillId="0" borderId="12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119" fillId="0" borderId="0" xfId="0" applyFont="1" applyAlignment="1">
      <alignment horizontal="center"/>
    </xf>
    <xf numFmtId="1" fontId="65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1" fontId="0" fillId="0" borderId="12" xfId="0" applyNumberFormat="1" applyFill="1" applyBorder="1" applyAlignment="1" applyProtection="1">
      <alignment/>
      <protection locked="0"/>
    </xf>
    <xf numFmtId="168" fontId="7" fillId="0" borderId="10" xfId="0" applyNumberFormat="1" applyFont="1" applyFill="1" applyBorder="1" applyAlignment="1" applyProtection="1">
      <alignment/>
      <protection locked="0"/>
    </xf>
    <xf numFmtId="168" fontId="7" fillId="0" borderId="0" xfId="0" applyNumberFormat="1" applyFont="1" applyFill="1" applyBorder="1" applyAlignment="1" applyProtection="1">
      <alignment/>
      <protection locked="0"/>
    </xf>
    <xf numFmtId="168" fontId="7" fillId="0" borderId="12" xfId="0" applyNumberFormat="1" applyFont="1" applyFill="1" applyBorder="1" applyAlignment="1" applyProtection="1">
      <alignment/>
      <protection locked="0"/>
    </xf>
    <xf numFmtId="4" fontId="32" fillId="0" borderId="0" xfId="0" applyNumberFormat="1" applyFont="1" applyAlignment="1" applyProtection="1">
      <alignment/>
      <protection locked="0"/>
    </xf>
    <xf numFmtId="4" fontId="88" fillId="0" borderId="20" xfId="0" applyNumberFormat="1" applyFont="1" applyFill="1" applyBorder="1" applyAlignment="1" applyProtection="1">
      <alignment/>
      <protection locked="0"/>
    </xf>
    <xf numFmtId="0" fontId="89" fillId="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42" fillId="0" borderId="12" xfId="0" applyNumberFormat="1" applyFont="1" applyFill="1" applyBorder="1" applyAlignment="1" applyProtection="1">
      <alignment horizontal="right"/>
      <protection locked="0"/>
    </xf>
    <xf numFmtId="4" fontId="88" fillId="0" borderId="12" xfId="0" applyNumberFormat="1" applyFont="1" applyFill="1" applyBorder="1" applyAlignment="1" applyProtection="1">
      <alignment/>
      <protection locked="0"/>
    </xf>
    <xf numFmtId="0" fontId="59" fillId="0" borderId="0" xfId="0" applyFont="1" applyFill="1" applyAlignment="1" applyProtection="1">
      <alignment/>
      <protection locked="0"/>
    </xf>
    <xf numFmtId="4" fontId="43" fillId="0" borderId="12" xfId="0" applyNumberFormat="1" applyFont="1" applyBorder="1" applyAlignment="1" applyProtection="1">
      <alignment/>
      <protection locked="0"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12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36" fillId="0" borderId="13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wrapText="1"/>
      <protection/>
    </xf>
    <xf numFmtId="0" fontId="36" fillId="0" borderId="13" xfId="0" applyNumberFormat="1" applyFont="1" applyFill="1" applyBorder="1" applyAlignment="1" applyProtection="1">
      <alignment horizontal="center" wrapText="1"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45" fillId="0" borderId="13" xfId="0" applyNumberFormat="1" applyFont="1" applyFill="1" applyBorder="1" applyAlignment="1" applyProtection="1">
      <alignment horizontal="center"/>
      <protection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/>
      <protection/>
    </xf>
    <xf numFmtId="168" fontId="5" fillId="0" borderId="10" xfId="0" applyNumberFormat="1" applyFont="1" applyFill="1" applyBorder="1" applyAlignment="1" applyProtection="1">
      <alignment horizontal="right"/>
      <protection/>
    </xf>
    <xf numFmtId="0" fontId="5" fillId="0" borderId="12" xfId="0" applyNumberFormat="1" applyFont="1" applyFill="1" applyBorder="1" applyAlignment="1" applyProtection="1">
      <alignment horizontal="center" wrapText="1"/>
      <protection/>
    </xf>
    <xf numFmtId="168" fontId="12" fillId="0" borderId="10" xfId="0" applyNumberFormat="1" applyFont="1" applyFill="1" applyBorder="1" applyAlignment="1" applyProtection="1">
      <alignment horizontal="right"/>
      <protection/>
    </xf>
    <xf numFmtId="168" fontId="14" fillId="0" borderId="0" xfId="0" applyNumberFormat="1" applyFon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2" fillId="33" borderId="0" xfId="0" applyFont="1" applyFill="1" applyAlignment="1" applyProtection="1">
      <alignment/>
      <protection/>
    </xf>
    <xf numFmtId="0" fontId="115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117" fillId="0" borderId="0" xfId="0" applyNumberFormat="1" applyFont="1" applyAlignment="1" applyProtection="1">
      <alignment horizontal="center"/>
      <protection/>
    </xf>
    <xf numFmtId="0" fontId="117" fillId="0" borderId="0" xfId="0" applyNumberFormat="1" applyFont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33" fillId="33" borderId="0" xfId="0" applyFont="1" applyFill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27" fillId="33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168" fontId="7" fillId="0" borderId="10" xfId="0" applyNumberFormat="1" applyFont="1" applyFill="1" applyBorder="1" applyAlignment="1" applyProtection="1">
      <alignment horizontal="center"/>
      <protection/>
    </xf>
    <xf numFmtId="168" fontId="7" fillId="0" borderId="23" xfId="0" applyNumberFormat="1" applyFont="1" applyFill="1" applyBorder="1" applyAlignment="1" applyProtection="1">
      <alignment horizontal="center"/>
      <protection/>
    </xf>
    <xf numFmtId="0" fontId="7" fillId="0" borderId="21" xfId="0" applyNumberFormat="1" applyFont="1" applyFill="1" applyBorder="1" applyAlignment="1" applyProtection="1">
      <alignment/>
      <protection/>
    </xf>
    <xf numFmtId="0" fontId="36" fillId="0" borderId="21" xfId="0" applyNumberFormat="1" applyFont="1" applyFill="1" applyBorder="1" applyAlignment="1" applyProtection="1">
      <alignment horizontal="center" wrapText="1"/>
      <protection/>
    </xf>
    <xf numFmtId="0" fontId="37" fillId="0" borderId="21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168" fontId="5" fillId="0" borderId="21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68" fontId="5" fillId="0" borderId="0" xfId="0" applyNumberFormat="1" applyFont="1" applyFill="1" applyBorder="1" applyAlignment="1" applyProtection="1">
      <alignment horizontal="center"/>
      <protection/>
    </xf>
    <xf numFmtId="168" fontId="5" fillId="0" borderId="0" xfId="0" applyNumberFormat="1" applyFont="1" applyFill="1" applyBorder="1" applyAlignment="1" applyProtection="1">
      <alignment horizontal="right"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horizontal="center"/>
      <protection/>
    </xf>
    <xf numFmtId="168" fontId="5" fillId="0" borderId="24" xfId="0" applyNumberFormat="1" applyFont="1" applyFill="1" applyBorder="1" applyAlignment="1" applyProtection="1">
      <alignment horizontal="center"/>
      <protection/>
    </xf>
    <xf numFmtId="168" fontId="5" fillId="0" borderId="24" xfId="0" applyNumberFormat="1" applyFont="1" applyFill="1" applyBorder="1" applyAlignment="1" applyProtection="1">
      <alignment horizontal="right"/>
      <protection/>
    </xf>
    <xf numFmtId="0" fontId="36" fillId="0" borderId="21" xfId="0" applyNumberFormat="1" applyFont="1" applyFill="1" applyBorder="1" applyAlignment="1" applyProtection="1">
      <alignment horizontal="center"/>
      <protection/>
    </xf>
    <xf numFmtId="0" fontId="36" fillId="0" borderId="0" xfId="0" applyNumberFormat="1" applyFont="1" applyFill="1" applyBorder="1" applyAlignment="1" applyProtection="1">
      <alignment horizontal="center"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36" fillId="0" borderId="24" xfId="0" applyNumberFormat="1" applyFont="1" applyFill="1" applyBorder="1" applyAlignment="1" applyProtection="1">
      <alignment horizontal="center"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48" fillId="0" borderId="21" xfId="0" applyNumberFormat="1" applyFont="1" applyFill="1" applyBorder="1" applyAlignment="1" applyProtection="1">
      <alignment/>
      <protection/>
    </xf>
    <xf numFmtId="168" fontId="47" fillId="0" borderId="0" xfId="0" applyNumberFormat="1" applyFont="1" applyFill="1" applyAlignment="1" applyProtection="1">
      <alignment horizontal="right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168" fontId="10" fillId="0" borderId="0" xfId="0" applyNumberFormat="1" applyFont="1" applyFill="1" applyBorder="1" applyAlignment="1" applyProtection="1">
      <alignment horizontal="center"/>
      <protection/>
    </xf>
    <xf numFmtId="168" fontId="32" fillId="0" borderId="0" xfId="0" applyNumberFormat="1" applyFont="1" applyFill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3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/>
      <protection/>
    </xf>
    <xf numFmtId="2" fontId="5" fillId="0" borderId="0" xfId="0" applyNumberFormat="1" applyFont="1" applyBorder="1" applyAlignment="1" applyProtection="1">
      <alignment horizontal="center"/>
      <protection/>
    </xf>
    <xf numFmtId="168" fontId="13" fillId="0" borderId="0" xfId="0" applyNumberFormat="1" applyFont="1" applyBorder="1" applyAlignment="1" applyProtection="1">
      <alignment horizontal="center"/>
      <protection/>
    </xf>
    <xf numFmtId="0" fontId="46" fillId="0" borderId="0" xfId="0" applyFont="1" applyAlignment="1" applyProtection="1">
      <alignment/>
      <protection/>
    </xf>
    <xf numFmtId="0" fontId="36" fillId="0" borderId="10" xfId="0" applyNumberFormat="1" applyFont="1" applyFill="1" applyBorder="1" applyAlignment="1" applyProtection="1">
      <alignment horizontal="center"/>
      <protection/>
    </xf>
    <xf numFmtId="0" fontId="5" fillId="0" borderId="25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168" fontId="5" fillId="0" borderId="10" xfId="0" applyNumberFormat="1" applyFont="1" applyFill="1" applyBorder="1" applyAlignment="1" applyProtection="1">
      <alignment horizontal="right"/>
      <protection/>
    </xf>
    <xf numFmtId="0" fontId="5" fillId="0" borderId="25" xfId="0" applyNumberFormat="1" applyFont="1" applyBorder="1" applyAlignment="1" applyProtection="1">
      <alignment wrapText="1"/>
      <protection/>
    </xf>
    <xf numFmtId="0" fontId="5" fillId="0" borderId="10" xfId="0" applyNumberFormat="1" applyFont="1" applyBorder="1" applyAlignment="1" applyProtection="1">
      <alignment horizontal="center"/>
      <protection/>
    </xf>
    <xf numFmtId="168" fontId="5" fillId="0" borderId="10" xfId="0" applyNumberFormat="1" applyFont="1" applyBorder="1" applyAlignment="1" applyProtection="1">
      <alignment horizontal="right"/>
      <protection/>
    </xf>
    <xf numFmtId="0" fontId="5" fillId="0" borderId="25" xfId="0" applyNumberFormat="1" applyFont="1" applyBorder="1" applyAlignment="1" applyProtection="1">
      <alignment/>
      <protection/>
    </xf>
    <xf numFmtId="0" fontId="31" fillId="0" borderId="0" xfId="0" applyNumberFormat="1" applyFont="1" applyAlignment="1" applyProtection="1">
      <alignment/>
      <protection/>
    </xf>
    <xf numFmtId="4" fontId="31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left"/>
      <protection/>
    </xf>
    <xf numFmtId="0" fontId="34" fillId="0" borderId="0" xfId="0" applyNumberFormat="1" applyFont="1" applyAlignment="1" applyProtection="1">
      <alignment/>
      <protection/>
    </xf>
    <xf numFmtId="0" fontId="30" fillId="0" borderId="0" xfId="0" applyNumberFormat="1" applyFont="1" applyAlignment="1" applyProtection="1">
      <alignment/>
      <protection/>
    </xf>
    <xf numFmtId="0" fontId="33" fillId="33" borderId="0" xfId="0" applyFont="1" applyFill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2" fillId="0" borderId="15" xfId="0" applyFont="1" applyBorder="1" applyAlignment="1" applyProtection="1">
      <alignment horizontal="right" vertical="center"/>
      <protection/>
    </xf>
    <xf numFmtId="0" fontId="42" fillId="0" borderId="15" xfId="0" applyFont="1" applyBorder="1" applyAlignment="1" applyProtection="1">
      <alignment horizontal="left" vertical="center"/>
      <protection/>
    </xf>
    <xf numFmtId="0" fontId="43" fillId="0" borderId="10" xfId="0" applyNumberFormat="1" applyFont="1" applyBorder="1" applyAlignment="1" applyProtection="1">
      <alignment/>
      <protection/>
    </xf>
    <xf numFmtId="0" fontId="43" fillId="0" borderId="10" xfId="0" applyNumberFormat="1" applyFont="1" applyBorder="1" applyAlignment="1" applyProtection="1">
      <alignment horizontal="center"/>
      <protection/>
    </xf>
    <xf numFmtId="4" fontId="43" fillId="0" borderId="10" xfId="0" applyNumberFormat="1" applyFont="1" applyBorder="1" applyAlignment="1" applyProtection="1">
      <alignment/>
      <protection/>
    </xf>
    <xf numFmtId="0" fontId="7" fillId="0" borderId="0" xfId="0" applyNumberFormat="1" applyFont="1" applyAlignment="1" applyProtection="1">
      <alignment/>
      <protection/>
    </xf>
    <xf numFmtId="0" fontId="44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right"/>
      <protection/>
    </xf>
    <xf numFmtId="4" fontId="44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0" fontId="120" fillId="0" borderId="10" xfId="0" applyNumberFormat="1" applyFont="1" applyFill="1" applyBorder="1" applyAlignment="1">
      <alignment/>
    </xf>
    <xf numFmtId="0" fontId="121" fillId="0" borderId="10" xfId="0" applyFont="1" applyFill="1" applyBorder="1" applyAlignment="1">
      <alignment/>
    </xf>
    <xf numFmtId="0" fontId="120" fillId="0" borderId="10" xfId="0" applyNumberFormat="1" applyFont="1" applyFill="1" applyBorder="1" applyAlignment="1">
      <alignment horizontal="right"/>
    </xf>
    <xf numFmtId="168" fontId="120" fillId="0" borderId="10" xfId="0" applyNumberFormat="1" applyFont="1" applyFill="1" applyBorder="1" applyAlignment="1" applyProtection="1">
      <alignment/>
      <protection locked="0"/>
    </xf>
    <xf numFmtId="168" fontId="120" fillId="0" borderId="10" xfId="0" applyNumberFormat="1" applyFont="1" applyFill="1" applyBorder="1" applyAlignment="1">
      <alignment/>
    </xf>
    <xf numFmtId="0" fontId="122" fillId="0" borderId="12" xfId="0" applyFont="1" applyBorder="1" applyAlignment="1">
      <alignment horizontal="center"/>
    </xf>
    <xf numFmtId="0" fontId="120" fillId="0" borderId="21" xfId="0" applyNumberFormat="1" applyFont="1" applyFill="1" applyBorder="1" applyAlignment="1">
      <alignment/>
    </xf>
    <xf numFmtId="1" fontId="120" fillId="0" borderId="10" xfId="0" applyNumberFormat="1" applyFont="1" applyFill="1" applyBorder="1" applyAlignment="1">
      <alignment horizontal="right"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13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0" xfId="0" applyNumberFormat="1" applyFont="1" applyBorder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/>
      <protection/>
    </xf>
    <xf numFmtId="0" fontId="6" fillId="0" borderId="10" xfId="0" applyNumberFormat="1" applyFont="1" applyBorder="1" applyAlignment="1" applyProtection="1">
      <alignment horizontal="right"/>
      <protection/>
    </xf>
    <xf numFmtId="0" fontId="62" fillId="0" borderId="12" xfId="0" applyFont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wrapText="1"/>
      <protection/>
    </xf>
    <xf numFmtId="0" fontId="7" fillId="0" borderId="10" xfId="0" applyNumberFormat="1" applyFont="1" applyFill="1" applyBorder="1" applyAlignment="1" applyProtection="1">
      <alignment horizontal="right"/>
      <protection/>
    </xf>
    <xf numFmtId="168" fontId="7" fillId="0" borderId="10" xfId="0" applyNumberFormat="1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horizontal="left" wrapText="1"/>
      <protection/>
    </xf>
    <xf numFmtId="0" fontId="8" fillId="0" borderId="10" xfId="0" applyNumberFormat="1" applyFont="1" applyFill="1" applyBorder="1" applyAlignment="1" applyProtection="1">
      <alignment/>
      <protection/>
    </xf>
    <xf numFmtId="168" fontId="8" fillId="0" borderId="10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168" fontId="7" fillId="0" borderId="26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right"/>
      <protection/>
    </xf>
    <xf numFmtId="168" fontId="8" fillId="0" borderId="26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wrapText="1"/>
      <protection/>
    </xf>
    <xf numFmtId="0" fontId="8" fillId="0" borderId="10" xfId="0" applyNumberFormat="1" applyFont="1" applyFill="1" applyBorder="1" applyAlignment="1" applyProtection="1">
      <alignment wrapText="1"/>
      <protection/>
    </xf>
    <xf numFmtId="0" fontId="8" fillId="0" borderId="10" xfId="0" applyNumberFormat="1" applyFont="1" applyFill="1" applyBorder="1" applyAlignment="1" applyProtection="1">
      <alignment horizontal="right" vertical="top"/>
      <protection/>
    </xf>
    <xf numFmtId="0" fontId="8" fillId="0" borderId="10" xfId="0" applyNumberFormat="1" applyFont="1" applyFill="1" applyBorder="1" applyAlignment="1" applyProtection="1">
      <alignment vertical="top"/>
      <protection/>
    </xf>
    <xf numFmtId="168" fontId="8" fillId="0" borderId="10" xfId="0" applyNumberFormat="1" applyFont="1" applyFill="1" applyBorder="1" applyAlignment="1" applyProtection="1">
      <alignment vertical="top"/>
      <protection/>
    </xf>
    <xf numFmtId="168" fontId="8" fillId="0" borderId="26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4" fontId="7" fillId="0" borderId="26" xfId="0" applyNumberFormat="1" applyFont="1" applyFill="1" applyBorder="1" applyAlignment="1" applyProtection="1">
      <alignment horizontal="right"/>
      <protection/>
    </xf>
    <xf numFmtId="4" fontId="8" fillId="0" borderId="10" xfId="0" applyNumberFormat="1" applyFont="1" applyFill="1" applyBorder="1" applyAlignment="1" applyProtection="1">
      <alignment/>
      <protection/>
    </xf>
    <xf numFmtId="4" fontId="7" fillId="0" borderId="26" xfId="0" applyNumberFormat="1" applyFont="1" applyFill="1" applyBorder="1" applyAlignment="1" applyProtection="1">
      <alignment/>
      <protection/>
    </xf>
    <xf numFmtId="0" fontId="120" fillId="0" borderId="10" xfId="0" applyNumberFormat="1" applyFont="1" applyFill="1" applyBorder="1" applyAlignment="1" applyProtection="1">
      <alignment/>
      <protection/>
    </xf>
    <xf numFmtId="0" fontId="121" fillId="0" borderId="10" xfId="0" applyFont="1" applyFill="1" applyBorder="1" applyAlignment="1" applyProtection="1">
      <alignment/>
      <protection/>
    </xf>
    <xf numFmtId="0" fontId="120" fillId="0" borderId="10" xfId="0" applyNumberFormat="1" applyFont="1" applyFill="1" applyBorder="1" applyAlignment="1" applyProtection="1">
      <alignment horizontal="right"/>
      <protection/>
    </xf>
    <xf numFmtId="168" fontId="120" fillId="0" borderId="10" xfId="0" applyNumberFormat="1" applyFont="1" applyFill="1" applyBorder="1" applyAlignment="1" applyProtection="1">
      <alignment/>
      <protection/>
    </xf>
    <xf numFmtId="0" fontId="122" fillId="0" borderId="12" xfId="0" applyFont="1" applyBorder="1" applyAlignment="1" applyProtection="1">
      <alignment horizontal="center"/>
      <protection/>
    </xf>
    <xf numFmtId="168" fontId="7" fillId="0" borderId="0" xfId="0" applyNumberFormat="1" applyFont="1" applyFill="1" applyBorder="1" applyAlignment="1" applyProtection="1">
      <alignment/>
      <protection/>
    </xf>
    <xf numFmtId="0" fontId="7" fillId="0" borderId="21" xfId="0" applyNumberFormat="1" applyFont="1" applyBorder="1" applyAlignment="1" applyProtection="1">
      <alignment/>
      <protection/>
    </xf>
    <xf numFmtId="0" fontId="9" fillId="0" borderId="0" xfId="0" applyNumberFormat="1" applyFont="1" applyAlignment="1" applyProtection="1">
      <alignment/>
      <protection/>
    </xf>
    <xf numFmtId="168" fontId="7" fillId="0" borderId="0" xfId="0" applyNumberFormat="1" applyFont="1" applyAlignment="1" applyProtection="1">
      <alignment/>
      <protection/>
    </xf>
    <xf numFmtId="168" fontId="9" fillId="0" borderId="0" xfId="0" applyNumberFormat="1" applyFont="1" applyAlignment="1" applyProtection="1">
      <alignment/>
      <protection/>
    </xf>
    <xf numFmtId="4" fontId="15" fillId="0" borderId="0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B4" sqref="B4"/>
    </sheetView>
  </sheetViews>
  <sheetFormatPr defaultColWidth="9.140625" defaultRowHeight="12"/>
  <cols>
    <col min="1" max="1" width="13.57421875" style="0" customWidth="1"/>
    <col min="2" max="2" width="28.140625" style="0" customWidth="1"/>
    <col min="3" max="3" width="20.00390625" style="0" customWidth="1"/>
    <col min="4" max="4" width="16.140625" style="0" customWidth="1"/>
    <col min="5" max="5" width="18.00390625" style="0" customWidth="1"/>
  </cols>
  <sheetData>
    <row r="1" ht="20.25">
      <c r="A1" s="20" t="s">
        <v>22</v>
      </c>
    </row>
    <row r="2" ht="20.25">
      <c r="A2" s="20"/>
    </row>
    <row r="4" ht="15.75">
      <c r="A4" s="21" t="s">
        <v>341</v>
      </c>
    </row>
    <row r="5" ht="15.75">
      <c r="A5" s="21"/>
    </row>
    <row r="7" spans="1:2" ht="19.5" customHeight="1">
      <c r="A7" s="22" t="s">
        <v>23</v>
      </c>
      <c r="B7" s="104" t="s">
        <v>345</v>
      </c>
    </row>
    <row r="8" spans="1:2" ht="19.5" customHeight="1">
      <c r="A8" s="22" t="s">
        <v>24</v>
      </c>
      <c r="B8" s="106" t="s">
        <v>346</v>
      </c>
    </row>
    <row r="9" spans="1:2" ht="19.5" customHeight="1">
      <c r="A9" s="22"/>
      <c r="B9" s="105" t="s">
        <v>344</v>
      </c>
    </row>
    <row r="10" spans="1:3" ht="19.5" customHeight="1">
      <c r="A10" s="24" t="s">
        <v>25</v>
      </c>
      <c r="B10" s="23"/>
      <c r="C10" s="25"/>
    </row>
    <row r="11" spans="1:3" ht="15.75">
      <c r="A11" s="26"/>
      <c r="B11" s="27"/>
      <c r="C11" s="25"/>
    </row>
    <row r="13" ht="15">
      <c r="B13" s="28" t="s">
        <v>26</v>
      </c>
    </row>
    <row r="15" spans="1:5" ht="15">
      <c r="A15" s="87" t="s">
        <v>374</v>
      </c>
      <c r="B15" s="19"/>
      <c r="C15" s="30"/>
      <c r="D15" s="86">
        <f>'Rozvaděče '!G425+'Specifikace UPS'!H32</f>
        <v>0</v>
      </c>
      <c r="E15" s="173"/>
    </row>
    <row r="16" spans="1:5" ht="15">
      <c r="A16" s="87" t="s">
        <v>35</v>
      </c>
      <c r="B16" s="19"/>
      <c r="C16" s="31"/>
      <c r="D16" s="33"/>
      <c r="E16" s="174">
        <f>'Svítidla-materiál'!F34</f>
        <v>0</v>
      </c>
    </row>
    <row r="17" spans="1:5" ht="15">
      <c r="A17" s="87" t="s">
        <v>36</v>
      </c>
      <c r="B17" s="19"/>
      <c r="C17" s="30"/>
      <c r="D17" s="32"/>
      <c r="E17" s="174">
        <f>'Svítidla-montáž'!G33</f>
        <v>0</v>
      </c>
    </row>
    <row r="18" spans="1:5" ht="15">
      <c r="A18" s="87" t="s">
        <v>27</v>
      </c>
      <c r="B18" s="19"/>
      <c r="C18" s="31"/>
      <c r="D18" s="33"/>
      <c r="E18" s="174">
        <f>'Silnoproud-materiál'!F78</f>
        <v>0</v>
      </c>
    </row>
    <row r="19" spans="1:5" ht="15">
      <c r="A19" s="87" t="s">
        <v>28</v>
      </c>
      <c r="B19" s="19"/>
      <c r="C19" s="31"/>
      <c r="D19" s="33"/>
      <c r="E19" s="174">
        <f>'Silnoproud-montáž'!G95</f>
        <v>0</v>
      </c>
    </row>
    <row r="20" spans="1:5" ht="15">
      <c r="A20" s="87" t="s">
        <v>414</v>
      </c>
      <c r="B20" s="19"/>
      <c r="C20" s="34">
        <f>SUM(E16:E19)</f>
        <v>0</v>
      </c>
      <c r="D20" s="33"/>
      <c r="E20" s="174">
        <f>+C20/100*6</f>
        <v>0</v>
      </c>
    </row>
    <row r="21" spans="1:5" ht="15">
      <c r="A21" s="87" t="s">
        <v>29</v>
      </c>
      <c r="B21" s="19"/>
      <c r="C21" s="31"/>
      <c r="D21" s="33"/>
      <c r="E21" s="174">
        <f>'Hromosvod-materiál'!F45</f>
        <v>0</v>
      </c>
    </row>
    <row r="22" spans="1:5" ht="15">
      <c r="A22" s="87" t="s">
        <v>30</v>
      </c>
      <c r="B22" s="19"/>
      <c r="C22" s="31"/>
      <c r="D22" s="33"/>
      <c r="E22" s="174">
        <f>'Hromosvod-montáž'!G28</f>
        <v>0</v>
      </c>
    </row>
    <row r="23" spans="1:5" ht="15">
      <c r="A23" s="87" t="s">
        <v>413</v>
      </c>
      <c r="B23" s="19"/>
      <c r="C23" s="31"/>
      <c r="D23" s="33"/>
      <c r="E23" s="174">
        <f>'Zemní práce'!G22</f>
        <v>0</v>
      </c>
    </row>
    <row r="24" spans="1:5" ht="15.75" customHeight="1">
      <c r="A24" s="60" t="s">
        <v>31</v>
      </c>
      <c r="B24" s="61"/>
      <c r="C24" s="62"/>
      <c r="D24" s="63">
        <f>SUM(D15:D15)</f>
        <v>0</v>
      </c>
      <c r="E24" s="63">
        <f>SUM(E16:E23)</f>
        <v>0</v>
      </c>
    </row>
    <row r="27" spans="1:5" ht="15">
      <c r="A27" s="54" t="s">
        <v>32</v>
      </c>
      <c r="B27" s="55"/>
      <c r="C27" s="55"/>
      <c r="D27" s="55"/>
      <c r="E27" s="56">
        <f>+D24+E24</f>
        <v>0</v>
      </c>
    </row>
    <row r="28" spans="3:5" ht="12">
      <c r="C28" s="181" t="s">
        <v>442</v>
      </c>
      <c r="E28" s="35"/>
    </row>
    <row r="29" spans="1:5" ht="12.75">
      <c r="A29" s="57" t="s">
        <v>105</v>
      </c>
      <c r="B29" s="58"/>
      <c r="C29" s="341">
        <v>0</v>
      </c>
      <c r="D29" s="58"/>
      <c r="E29" s="59">
        <f>40*C29</f>
        <v>0</v>
      </c>
    </row>
    <row r="30" spans="1:5" ht="7.5" customHeight="1">
      <c r="A30" s="57"/>
      <c r="B30" s="58"/>
      <c r="C30" s="341"/>
      <c r="D30" s="58"/>
      <c r="E30" s="59"/>
    </row>
    <row r="31" spans="1:5" ht="12.75">
      <c r="A31" s="57" t="s">
        <v>103</v>
      </c>
      <c r="B31" s="58"/>
      <c r="C31" s="341"/>
      <c r="D31" s="58"/>
      <c r="E31" s="59"/>
    </row>
    <row r="32" spans="1:5" ht="12.75">
      <c r="A32" s="57" t="s">
        <v>104</v>
      </c>
      <c r="C32" s="341">
        <v>0</v>
      </c>
      <c r="E32" s="59">
        <f>50*C32</f>
        <v>0</v>
      </c>
    </row>
    <row r="33" spans="1:5" ht="7.5" customHeight="1">
      <c r="A33" s="57"/>
      <c r="C33" s="341"/>
      <c r="E33" s="59"/>
    </row>
    <row r="34" spans="1:5" ht="12.75">
      <c r="A34" s="57" t="s">
        <v>106</v>
      </c>
      <c r="C34" s="341"/>
      <c r="E34" s="59"/>
    </row>
    <row r="35" spans="1:5" ht="12.75">
      <c r="A35" s="57" t="s">
        <v>107</v>
      </c>
      <c r="C35" s="341">
        <v>0</v>
      </c>
      <c r="E35" s="59">
        <f>40*C35</f>
        <v>0</v>
      </c>
    </row>
    <row r="36" ht="12">
      <c r="E36" s="35"/>
    </row>
    <row r="37" ht="12">
      <c r="E37" s="35"/>
    </row>
    <row r="38" spans="1:5" ht="15.75">
      <c r="A38" s="52" t="s">
        <v>441</v>
      </c>
      <c r="B38" s="53"/>
      <c r="C38" s="53"/>
      <c r="D38" s="53"/>
      <c r="E38" s="64">
        <f>SUM(E27:E35)</f>
        <v>0</v>
      </c>
    </row>
    <row r="42" ht="12">
      <c r="B42" t="s">
        <v>418</v>
      </c>
    </row>
    <row r="45" ht="12">
      <c r="A45" s="147" t="s">
        <v>419</v>
      </c>
    </row>
    <row r="46" ht="12">
      <c r="A46" s="147"/>
    </row>
    <row r="48" spans="1:5" ht="12">
      <c r="A48" s="146" t="s">
        <v>416</v>
      </c>
      <c r="B48" s="146"/>
      <c r="C48" s="146"/>
      <c r="D48" s="146"/>
      <c r="E48" s="53"/>
    </row>
    <row r="49" spans="1:5" ht="12">
      <c r="A49" s="146" t="s">
        <v>417</v>
      </c>
      <c r="B49" s="146"/>
      <c r="C49" s="146"/>
      <c r="D49" s="146"/>
      <c r="E49" s="53"/>
    </row>
    <row r="50" spans="1:5" ht="12">
      <c r="A50" s="146" t="s">
        <v>415</v>
      </c>
      <c r="B50" s="146"/>
      <c r="C50" s="146"/>
      <c r="D50" s="146"/>
      <c r="E50" s="53"/>
    </row>
  </sheetData>
  <sheetProtection password="CCAF" sheet="1"/>
  <printOptions/>
  <pageMargins left="0.74" right="0.48" top="0.9" bottom="0.7874015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G17" sqref="G17"/>
    </sheetView>
  </sheetViews>
  <sheetFormatPr defaultColWidth="9.140625" defaultRowHeight="12"/>
  <cols>
    <col min="1" max="1" width="5.8515625" style="0" customWidth="1"/>
    <col min="2" max="2" width="42.7109375" style="0" customWidth="1"/>
    <col min="3" max="3" width="10.57421875" style="0" customWidth="1"/>
    <col min="4" max="4" width="5.421875" style="0" customWidth="1"/>
    <col min="6" max="6" width="10.7109375" style="0" customWidth="1"/>
    <col min="7" max="7" width="14.140625" style="0" customWidth="1"/>
    <col min="8" max="8" width="15.140625" style="0" customWidth="1"/>
  </cols>
  <sheetData>
    <row r="1" spans="1:8" ht="23.25">
      <c r="A1" s="209"/>
      <c r="B1" s="277" t="s">
        <v>2</v>
      </c>
      <c r="C1" s="209"/>
      <c r="D1" s="209"/>
      <c r="E1" s="209"/>
      <c r="F1" s="209"/>
      <c r="G1" s="209"/>
      <c r="H1" s="209"/>
    </row>
    <row r="2" spans="1:8" ht="12">
      <c r="A2" s="209"/>
      <c r="B2" s="215"/>
      <c r="C2" s="209"/>
      <c r="D2" s="209"/>
      <c r="E2" s="209"/>
      <c r="F2" s="209"/>
      <c r="G2" s="209"/>
      <c r="H2" s="209"/>
    </row>
    <row r="3" spans="1:8" ht="18">
      <c r="A3" s="209"/>
      <c r="B3" s="278" t="s">
        <v>413</v>
      </c>
      <c r="C3" s="209"/>
      <c r="D3" s="209"/>
      <c r="E3" s="209"/>
      <c r="F3" s="209"/>
      <c r="G3" s="209"/>
      <c r="H3" s="209"/>
    </row>
    <row r="4" spans="1:8" ht="15.75">
      <c r="A4" s="209"/>
      <c r="B4" s="279"/>
      <c r="C4" s="209"/>
      <c r="D4" s="209"/>
      <c r="E4" s="209"/>
      <c r="F4" s="209"/>
      <c r="G4" s="209"/>
      <c r="H4" s="209"/>
    </row>
    <row r="5" spans="1:8" ht="19.5" customHeight="1">
      <c r="A5" s="213" t="s">
        <v>343</v>
      </c>
      <c r="B5" s="214"/>
      <c r="C5" s="209"/>
      <c r="D5" s="209"/>
      <c r="E5" s="209"/>
      <c r="F5" s="209"/>
      <c r="G5" s="209"/>
      <c r="H5" s="209"/>
    </row>
    <row r="6" spans="1:8" ht="19.5" customHeight="1">
      <c r="A6" s="216"/>
      <c r="B6" s="217" t="s">
        <v>344</v>
      </c>
      <c r="C6" s="209"/>
      <c r="D6" s="209"/>
      <c r="E6" s="209"/>
      <c r="F6" s="209"/>
      <c r="G6" s="209"/>
      <c r="H6" s="209"/>
    </row>
    <row r="7" spans="1:8" ht="19.5" customHeight="1">
      <c r="A7" s="220" t="s">
        <v>342</v>
      </c>
      <c r="B7" s="215"/>
      <c r="C7" s="209"/>
      <c r="D7" s="209"/>
      <c r="E7" s="209"/>
      <c r="F7" s="209"/>
      <c r="G7" s="209"/>
      <c r="H7" s="209"/>
    </row>
    <row r="8" spans="1:8" ht="14.25">
      <c r="A8" s="280"/>
      <c r="B8" s="215"/>
      <c r="C8" s="209"/>
      <c r="D8" s="209"/>
      <c r="E8" s="209"/>
      <c r="F8" s="209"/>
      <c r="G8" s="209"/>
      <c r="H8" s="209"/>
    </row>
    <row r="9" spans="1:8" ht="15">
      <c r="A9" s="222" t="s">
        <v>341</v>
      </c>
      <c r="B9" s="215"/>
      <c r="C9" s="209"/>
      <c r="D9" s="209"/>
      <c r="E9" s="209"/>
      <c r="F9" s="209"/>
      <c r="G9" s="209"/>
      <c r="H9" s="209"/>
    </row>
    <row r="10" spans="1:8" ht="12">
      <c r="A10" s="209"/>
      <c r="B10" s="209"/>
      <c r="C10" s="209"/>
      <c r="D10" s="209"/>
      <c r="E10" s="209"/>
      <c r="F10" s="209"/>
      <c r="G10" s="209"/>
      <c r="H10" s="209"/>
    </row>
    <row r="11" spans="1:8" ht="12">
      <c r="A11" s="209"/>
      <c r="B11" s="209"/>
      <c r="C11" s="209"/>
      <c r="D11" s="209"/>
      <c r="E11" s="209"/>
      <c r="F11" s="209"/>
      <c r="G11" s="209"/>
      <c r="H11" s="209"/>
    </row>
    <row r="12" spans="1:8" ht="15.75">
      <c r="A12" s="215"/>
      <c r="B12" s="281" t="s">
        <v>412</v>
      </c>
      <c r="C12" s="282"/>
      <c r="D12" s="209"/>
      <c r="E12" s="209"/>
      <c r="F12" s="215"/>
      <c r="G12" s="215"/>
      <c r="H12" s="209"/>
    </row>
    <row r="13" spans="1:8" ht="12">
      <c r="A13" s="215"/>
      <c r="B13" s="215"/>
      <c r="C13" s="215"/>
      <c r="D13" s="215"/>
      <c r="E13" s="215"/>
      <c r="F13" s="215"/>
      <c r="G13" s="215"/>
      <c r="H13" s="209"/>
    </row>
    <row r="14" spans="1:8" ht="18" customHeight="1" thickBot="1">
      <c r="A14" s="283" t="s">
        <v>4</v>
      </c>
      <c r="B14" s="284" t="s">
        <v>5</v>
      </c>
      <c r="C14" s="283" t="s">
        <v>411</v>
      </c>
      <c r="D14" s="283" t="s">
        <v>15</v>
      </c>
      <c r="E14" s="283" t="s">
        <v>7</v>
      </c>
      <c r="F14" s="283" t="s">
        <v>8</v>
      </c>
      <c r="G14" s="283" t="s">
        <v>19</v>
      </c>
      <c r="H14" s="283" t="s">
        <v>422</v>
      </c>
    </row>
    <row r="15" spans="1:8" ht="15.75" thickTop="1">
      <c r="A15" s="285">
        <f>IF(E15&gt;0,COUNTA(E15:E15),LEFT(A7,1))</f>
        <v>1</v>
      </c>
      <c r="B15" s="285" t="s">
        <v>402</v>
      </c>
      <c r="C15" s="286" t="s">
        <v>49</v>
      </c>
      <c r="D15" s="286" t="s">
        <v>403</v>
      </c>
      <c r="E15" s="285">
        <v>0.068</v>
      </c>
      <c r="F15" s="145">
        <v>0</v>
      </c>
      <c r="G15" s="287">
        <f aca="true" t="shared" si="0" ref="G15:G21">+E15*F15</f>
        <v>0</v>
      </c>
      <c r="H15" s="286" t="s">
        <v>49</v>
      </c>
    </row>
    <row r="16" spans="1:8" ht="15">
      <c r="A16" s="285">
        <v>2</v>
      </c>
      <c r="B16" s="285" t="s">
        <v>404</v>
      </c>
      <c r="C16" s="286" t="s">
        <v>49</v>
      </c>
      <c r="D16" s="286" t="s">
        <v>10</v>
      </c>
      <c r="E16" s="285">
        <v>68</v>
      </c>
      <c r="F16" s="145">
        <v>0</v>
      </c>
      <c r="G16" s="287">
        <f t="shared" si="0"/>
        <v>0</v>
      </c>
      <c r="H16" s="286" t="s">
        <v>49</v>
      </c>
    </row>
    <row r="17" spans="1:8" ht="15">
      <c r="A17" s="285">
        <v>3</v>
      </c>
      <c r="B17" s="285" t="s">
        <v>405</v>
      </c>
      <c r="C17" s="286" t="s">
        <v>49</v>
      </c>
      <c r="D17" s="286" t="s">
        <v>10</v>
      </c>
      <c r="E17" s="285">
        <v>68</v>
      </c>
      <c r="F17" s="145">
        <v>0</v>
      </c>
      <c r="G17" s="287">
        <f t="shared" si="0"/>
        <v>0</v>
      </c>
      <c r="H17" s="286" t="s">
        <v>49</v>
      </c>
    </row>
    <row r="18" spans="1:8" ht="15">
      <c r="A18" s="285">
        <v>4</v>
      </c>
      <c r="B18" s="285" t="s">
        <v>406</v>
      </c>
      <c r="C18" s="286" t="s">
        <v>49</v>
      </c>
      <c r="D18" s="286" t="s">
        <v>10</v>
      </c>
      <c r="E18" s="285">
        <v>68</v>
      </c>
      <c r="F18" s="145">
        <v>0</v>
      </c>
      <c r="G18" s="287">
        <f t="shared" si="0"/>
        <v>0</v>
      </c>
      <c r="H18" s="286" t="s">
        <v>49</v>
      </c>
    </row>
    <row r="19" spans="1:8" ht="15">
      <c r="A19" s="285">
        <v>5</v>
      </c>
      <c r="B19" s="285" t="s">
        <v>407</v>
      </c>
      <c r="C19" s="286" t="s">
        <v>49</v>
      </c>
      <c r="D19" s="286" t="s">
        <v>10</v>
      </c>
      <c r="E19" s="285">
        <v>68</v>
      </c>
      <c r="F19" s="145">
        <v>0</v>
      </c>
      <c r="G19" s="287">
        <f>+E19*F19</f>
        <v>0</v>
      </c>
      <c r="H19" s="286" t="s">
        <v>49</v>
      </c>
    </row>
    <row r="20" spans="1:8" ht="15">
      <c r="A20" s="285">
        <v>6</v>
      </c>
      <c r="B20" s="285" t="s">
        <v>408</v>
      </c>
      <c r="C20" s="286" t="s">
        <v>49</v>
      </c>
      <c r="D20" s="286" t="s">
        <v>409</v>
      </c>
      <c r="E20" s="285">
        <v>3.4</v>
      </c>
      <c r="F20" s="145">
        <v>0</v>
      </c>
      <c r="G20" s="287">
        <f t="shared" si="0"/>
        <v>0</v>
      </c>
      <c r="H20" s="286" t="s">
        <v>49</v>
      </c>
    </row>
    <row r="21" spans="1:8" ht="15">
      <c r="A21" s="285">
        <v>7</v>
      </c>
      <c r="B21" s="285" t="s">
        <v>410</v>
      </c>
      <c r="C21" s="286" t="s">
        <v>49</v>
      </c>
      <c r="D21" s="286" t="s">
        <v>403</v>
      </c>
      <c r="E21" s="285">
        <v>20</v>
      </c>
      <c r="F21" s="145">
        <v>0</v>
      </c>
      <c r="G21" s="287">
        <f t="shared" si="0"/>
        <v>0</v>
      </c>
      <c r="H21" s="286" t="s">
        <v>49</v>
      </c>
    </row>
    <row r="22" spans="1:8" ht="15.75">
      <c r="A22" s="288"/>
      <c r="B22" s="289" t="s">
        <v>11</v>
      </c>
      <c r="C22" s="288"/>
      <c r="D22" s="290"/>
      <c r="E22" s="288"/>
      <c r="F22" s="215"/>
      <c r="G22" s="291">
        <f>SUM(G15:G21)</f>
        <v>0</v>
      </c>
      <c r="H22" s="209"/>
    </row>
  </sheetData>
  <sheetProtection password="CCAF" sheet="1"/>
  <printOptions/>
  <pageMargins left="0.61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G15" sqref="G15"/>
    </sheetView>
  </sheetViews>
  <sheetFormatPr defaultColWidth="12.7109375" defaultRowHeight="10.5" customHeight="1"/>
  <cols>
    <col min="1" max="1" width="5.57421875" style="1" customWidth="1"/>
    <col min="2" max="2" width="59.421875" style="2" customWidth="1"/>
    <col min="3" max="3" width="7.57421875" style="2" customWidth="1"/>
    <col min="4" max="4" width="4.8515625" style="3" customWidth="1"/>
    <col min="5" max="5" width="12.57421875" style="4" customWidth="1"/>
    <col min="6" max="6" width="16.140625" style="5" customWidth="1"/>
    <col min="7" max="7" width="14.8515625" style="4" customWidth="1"/>
    <col min="8" max="8" width="11.00390625" style="4" customWidth="1"/>
    <col min="9" max="9" width="5.8515625" style="4" customWidth="1"/>
    <col min="10" max="16384" width="12.7109375" style="4" customWidth="1"/>
  </cols>
  <sheetData>
    <row r="1" spans="1:6" ht="24.75" customHeight="1">
      <c r="A1" s="6" t="s">
        <v>2</v>
      </c>
      <c r="B1" s="7"/>
      <c r="C1" s="7"/>
      <c r="D1" s="7"/>
      <c r="E1" s="8"/>
      <c r="F1" s="7"/>
    </row>
    <row r="2" spans="1:6" ht="9.75" customHeight="1">
      <c r="A2" s="6"/>
      <c r="B2" s="7"/>
      <c r="C2" s="7"/>
      <c r="D2" s="7"/>
      <c r="E2" s="8"/>
      <c r="F2" s="7"/>
    </row>
    <row r="3" spans="1:6" ht="19.5" customHeight="1">
      <c r="A3" s="100" t="s">
        <v>343</v>
      </c>
      <c r="B3" s="101"/>
      <c r="C3" s="7"/>
      <c r="D3" s="7"/>
      <c r="E3" s="8"/>
      <c r="F3" s="7"/>
    </row>
    <row r="4" spans="1:6" ht="19.5" customHeight="1">
      <c r="A4" s="40"/>
      <c r="B4" s="102" t="s">
        <v>344</v>
      </c>
      <c r="C4" s="7"/>
      <c r="D4" s="7"/>
      <c r="E4" s="7"/>
      <c r="F4" s="7"/>
    </row>
    <row r="5" spans="1:6" ht="19.5" customHeight="1">
      <c r="A5" s="99" t="s">
        <v>342</v>
      </c>
      <c r="B5" s="7"/>
      <c r="C5" s="7"/>
      <c r="D5" s="7"/>
      <c r="E5" s="7"/>
      <c r="F5" s="7"/>
    </row>
    <row r="6" spans="1:2" ht="13.5" customHeight="1">
      <c r="A6" s="41"/>
      <c r="B6" s="7"/>
    </row>
    <row r="7" spans="1:6" ht="13.5" customHeight="1">
      <c r="A7" s="37" t="s">
        <v>341</v>
      </c>
      <c r="B7" s="7"/>
      <c r="C7"/>
      <c r="D7"/>
      <c r="E7"/>
      <c r="F7"/>
    </row>
    <row r="8" spans="1:6" ht="13.5" customHeight="1">
      <c r="A8" s="37"/>
      <c r="B8"/>
      <c r="C8"/>
      <c r="D8"/>
      <c r="E8"/>
      <c r="F8"/>
    </row>
    <row r="9" spans="1:6" ht="9.75" customHeight="1">
      <c r="A9" s="37"/>
      <c r="B9"/>
      <c r="C9"/>
      <c r="D9"/>
      <c r="E9"/>
      <c r="F9"/>
    </row>
    <row r="10" spans="1:6" ht="13.5" customHeight="1">
      <c r="A10" s="37"/>
      <c r="B10" s="51" t="s">
        <v>51</v>
      </c>
      <c r="C10"/>
      <c r="D10"/>
      <c r="E10"/>
      <c r="F10"/>
    </row>
    <row r="11" spans="1:6" ht="13.5" customHeight="1">
      <c r="A11" s="37"/>
      <c r="B11" s="51"/>
      <c r="C11"/>
      <c r="D11"/>
      <c r="E11"/>
      <c r="F11"/>
    </row>
    <row r="12" spans="1:7" ht="13.5" customHeight="1">
      <c r="A12" s="43" t="s">
        <v>237</v>
      </c>
      <c r="B12" s="43" t="s">
        <v>5</v>
      </c>
      <c r="C12" s="46" t="s">
        <v>7</v>
      </c>
      <c r="D12" s="46" t="s">
        <v>6</v>
      </c>
      <c r="E12" s="46" t="s">
        <v>8</v>
      </c>
      <c r="F12" s="47" t="s">
        <v>9</v>
      </c>
      <c r="G12" s="148" t="s">
        <v>422</v>
      </c>
    </row>
    <row r="13" spans="1:7" ht="48">
      <c r="A13" s="90" t="s">
        <v>207</v>
      </c>
      <c r="B13" s="91" t="s">
        <v>210</v>
      </c>
      <c r="C13" s="90">
        <v>210</v>
      </c>
      <c r="D13" s="90" t="s">
        <v>0</v>
      </c>
      <c r="E13" s="182">
        <v>0</v>
      </c>
      <c r="F13" s="92">
        <f aca="true" t="shared" si="0" ref="F13:F30">+C13*E13</f>
        <v>0</v>
      </c>
      <c r="G13" s="149" t="s">
        <v>49</v>
      </c>
    </row>
    <row r="14" spans="1:7" ht="48.75">
      <c r="A14" s="90" t="s">
        <v>208</v>
      </c>
      <c r="B14" s="91" t="s">
        <v>211</v>
      </c>
      <c r="C14" s="90">
        <v>27</v>
      </c>
      <c r="D14" s="90" t="s">
        <v>0</v>
      </c>
      <c r="E14" s="182">
        <v>0</v>
      </c>
      <c r="F14" s="92">
        <f t="shared" si="0"/>
        <v>0</v>
      </c>
      <c r="G14" s="149" t="s">
        <v>49</v>
      </c>
    </row>
    <row r="15" spans="1:7" ht="48">
      <c r="A15" s="90" t="s">
        <v>59</v>
      </c>
      <c r="B15" s="91" t="s">
        <v>209</v>
      </c>
      <c r="C15" s="90">
        <v>11</v>
      </c>
      <c r="D15" s="90" t="s">
        <v>0</v>
      </c>
      <c r="E15" s="182">
        <v>0</v>
      </c>
      <c r="F15" s="92">
        <f t="shared" si="0"/>
        <v>0</v>
      </c>
      <c r="G15" s="149" t="s">
        <v>49</v>
      </c>
    </row>
    <row r="16" spans="1:7" ht="48.75">
      <c r="A16" s="90" t="s">
        <v>60</v>
      </c>
      <c r="B16" s="91" t="s">
        <v>212</v>
      </c>
      <c r="C16" s="90">
        <v>18</v>
      </c>
      <c r="D16" s="90" t="s">
        <v>0</v>
      </c>
      <c r="E16" s="182">
        <v>0</v>
      </c>
      <c r="F16" s="92">
        <f t="shared" si="0"/>
        <v>0</v>
      </c>
      <c r="G16" s="149" t="s">
        <v>49</v>
      </c>
    </row>
    <row r="17" spans="1:7" ht="48">
      <c r="A17" s="90" t="s">
        <v>61</v>
      </c>
      <c r="B17" s="91" t="s">
        <v>213</v>
      </c>
      <c r="C17" s="90">
        <v>287</v>
      </c>
      <c r="D17" s="90" t="s">
        <v>0</v>
      </c>
      <c r="E17" s="182">
        <v>0</v>
      </c>
      <c r="F17" s="92">
        <f t="shared" si="0"/>
        <v>0</v>
      </c>
      <c r="G17" s="149" t="s">
        <v>49</v>
      </c>
    </row>
    <row r="18" spans="1:7" ht="48">
      <c r="A18" s="90" t="s">
        <v>214</v>
      </c>
      <c r="B18" s="91" t="s">
        <v>217</v>
      </c>
      <c r="C18" s="90">
        <v>51</v>
      </c>
      <c r="D18" s="90" t="s">
        <v>0</v>
      </c>
      <c r="E18" s="182">
        <v>0</v>
      </c>
      <c r="F18" s="92">
        <f t="shared" si="0"/>
        <v>0</v>
      </c>
      <c r="G18" s="149" t="s">
        <v>49</v>
      </c>
    </row>
    <row r="19" spans="1:7" ht="48">
      <c r="A19" s="90" t="s">
        <v>215</v>
      </c>
      <c r="B19" s="91" t="s">
        <v>216</v>
      </c>
      <c r="C19" s="90">
        <v>37</v>
      </c>
      <c r="D19" s="90" t="s">
        <v>0</v>
      </c>
      <c r="E19" s="182">
        <v>0</v>
      </c>
      <c r="F19" s="92">
        <f t="shared" si="0"/>
        <v>0</v>
      </c>
      <c r="G19" s="149" t="s">
        <v>49</v>
      </c>
    </row>
    <row r="20" spans="1:7" ht="36">
      <c r="A20" s="90" t="s">
        <v>62</v>
      </c>
      <c r="B20" s="91" t="s">
        <v>218</v>
      </c>
      <c r="C20" s="90">
        <v>1</v>
      </c>
      <c r="D20" s="90" t="s">
        <v>0</v>
      </c>
      <c r="E20" s="182">
        <v>0</v>
      </c>
      <c r="F20" s="92">
        <f t="shared" si="0"/>
        <v>0</v>
      </c>
      <c r="G20" s="149" t="s">
        <v>49</v>
      </c>
    </row>
    <row r="21" spans="1:7" ht="36">
      <c r="A21" s="90" t="s">
        <v>63</v>
      </c>
      <c r="B21" s="91" t="s">
        <v>219</v>
      </c>
      <c r="C21" s="90">
        <v>101</v>
      </c>
      <c r="D21" s="90" t="s">
        <v>0</v>
      </c>
      <c r="E21" s="182">
        <v>0</v>
      </c>
      <c r="F21" s="92">
        <f t="shared" si="0"/>
        <v>0</v>
      </c>
      <c r="G21" s="149" t="s">
        <v>49</v>
      </c>
    </row>
    <row r="22" spans="1:7" ht="36">
      <c r="A22" s="90" t="s">
        <v>64</v>
      </c>
      <c r="B22" s="91" t="s">
        <v>220</v>
      </c>
      <c r="C22" s="90">
        <v>73</v>
      </c>
      <c r="D22" s="90" t="s">
        <v>0</v>
      </c>
      <c r="E22" s="182">
        <v>0</v>
      </c>
      <c r="F22" s="92">
        <f t="shared" si="0"/>
        <v>0</v>
      </c>
      <c r="G22" s="149" t="s">
        <v>49</v>
      </c>
    </row>
    <row r="23" spans="1:7" ht="24">
      <c r="A23" s="90" t="s">
        <v>221</v>
      </c>
      <c r="B23" s="91" t="s">
        <v>222</v>
      </c>
      <c r="C23" s="90">
        <v>18</v>
      </c>
      <c r="D23" s="90" t="s">
        <v>0</v>
      </c>
      <c r="E23" s="182">
        <v>0</v>
      </c>
      <c r="F23" s="92">
        <f t="shared" si="0"/>
        <v>0</v>
      </c>
      <c r="G23" s="149" t="s">
        <v>49</v>
      </c>
    </row>
    <row r="24" spans="1:7" ht="36">
      <c r="A24" s="90" t="s">
        <v>223</v>
      </c>
      <c r="B24" s="91" t="s">
        <v>224</v>
      </c>
      <c r="C24" s="90">
        <v>31</v>
      </c>
      <c r="D24" s="90" t="s">
        <v>0</v>
      </c>
      <c r="E24" s="182">
        <v>0</v>
      </c>
      <c r="F24" s="92">
        <f t="shared" si="0"/>
        <v>0</v>
      </c>
      <c r="G24" s="149" t="s">
        <v>49</v>
      </c>
    </row>
    <row r="25" spans="1:7" ht="36">
      <c r="A25" s="90" t="s">
        <v>65</v>
      </c>
      <c r="B25" s="91" t="s">
        <v>225</v>
      </c>
      <c r="C25" s="90">
        <v>11</v>
      </c>
      <c r="D25" s="90" t="s">
        <v>0</v>
      </c>
      <c r="E25" s="182">
        <v>0</v>
      </c>
      <c r="F25" s="92">
        <f t="shared" si="0"/>
        <v>0</v>
      </c>
      <c r="G25" s="149" t="s">
        <v>49</v>
      </c>
    </row>
    <row r="26" spans="1:7" ht="36">
      <c r="A26" s="90" t="s">
        <v>226</v>
      </c>
      <c r="B26" s="91" t="s">
        <v>227</v>
      </c>
      <c r="C26" s="90">
        <v>2</v>
      </c>
      <c r="D26" s="90" t="s">
        <v>0</v>
      </c>
      <c r="E26" s="182">
        <v>0</v>
      </c>
      <c r="F26" s="92">
        <f t="shared" si="0"/>
        <v>0</v>
      </c>
      <c r="G26" s="149" t="s">
        <v>49</v>
      </c>
    </row>
    <row r="27" spans="1:7" ht="24">
      <c r="A27" s="90" t="s">
        <v>228</v>
      </c>
      <c r="B27" s="91" t="s">
        <v>229</v>
      </c>
      <c r="C27" s="90">
        <v>14</v>
      </c>
      <c r="D27" s="90" t="s">
        <v>0</v>
      </c>
      <c r="E27" s="182">
        <v>0</v>
      </c>
      <c r="F27" s="92">
        <f t="shared" si="0"/>
        <v>0</v>
      </c>
      <c r="G27" s="149" t="s">
        <v>49</v>
      </c>
    </row>
    <row r="28" spans="1:7" ht="24">
      <c r="A28" s="90" t="s">
        <v>230</v>
      </c>
      <c r="B28" s="91" t="s">
        <v>231</v>
      </c>
      <c r="C28" s="90">
        <v>5</v>
      </c>
      <c r="D28" s="90" t="s">
        <v>0</v>
      </c>
      <c r="E28" s="182">
        <v>0</v>
      </c>
      <c r="F28" s="92">
        <f t="shared" si="0"/>
        <v>0</v>
      </c>
      <c r="G28" s="149" t="s">
        <v>49</v>
      </c>
    </row>
    <row r="29" spans="1:7" ht="36">
      <c r="A29" s="90" t="s">
        <v>66</v>
      </c>
      <c r="B29" s="91" t="s">
        <v>232</v>
      </c>
      <c r="C29" s="90">
        <v>10</v>
      </c>
      <c r="D29" s="90" t="s">
        <v>0</v>
      </c>
      <c r="E29" s="182">
        <v>0</v>
      </c>
      <c r="F29" s="92">
        <f t="shared" si="0"/>
        <v>0</v>
      </c>
      <c r="G29" s="149" t="s">
        <v>49</v>
      </c>
    </row>
    <row r="30" spans="1:7" ht="48">
      <c r="A30" s="90" t="s">
        <v>233</v>
      </c>
      <c r="B30" s="91" t="s">
        <v>234</v>
      </c>
      <c r="C30" s="90">
        <v>23</v>
      </c>
      <c r="D30" s="90" t="s">
        <v>0</v>
      </c>
      <c r="E30" s="182">
        <v>0</v>
      </c>
      <c r="F30" s="92">
        <f t="shared" si="0"/>
        <v>0</v>
      </c>
      <c r="G30" s="149" t="s">
        <v>49</v>
      </c>
    </row>
    <row r="31" spans="1:7" ht="36">
      <c r="A31" s="90" t="s">
        <v>235</v>
      </c>
      <c r="B31" s="91" t="s">
        <v>236</v>
      </c>
      <c r="C31" s="90">
        <v>28</v>
      </c>
      <c r="D31" s="90" t="s">
        <v>0</v>
      </c>
      <c r="E31" s="182">
        <v>0</v>
      </c>
      <c r="F31" s="92">
        <f>+C31*E31</f>
        <v>0</v>
      </c>
      <c r="G31" s="149" t="s">
        <v>49</v>
      </c>
    </row>
    <row r="32" spans="1:7" ht="24">
      <c r="A32" s="90" t="s">
        <v>243</v>
      </c>
      <c r="B32" s="91" t="s">
        <v>244</v>
      </c>
      <c r="C32" s="90">
        <v>53</v>
      </c>
      <c r="D32" s="90" t="s">
        <v>0</v>
      </c>
      <c r="E32" s="182">
        <v>0</v>
      </c>
      <c r="F32" s="92">
        <f>+C32*E32</f>
        <v>0</v>
      </c>
      <c r="G32" s="149" t="s">
        <v>49</v>
      </c>
    </row>
    <row r="33" spans="1:7" ht="36">
      <c r="A33" s="90" t="s">
        <v>243</v>
      </c>
      <c r="B33" s="91" t="s">
        <v>245</v>
      </c>
      <c r="C33" s="90">
        <v>89</v>
      </c>
      <c r="D33" s="90" t="s">
        <v>0</v>
      </c>
      <c r="E33" s="182">
        <v>0</v>
      </c>
      <c r="F33" s="92">
        <f>+C33*E33</f>
        <v>0</v>
      </c>
      <c r="G33" s="149" t="s">
        <v>49</v>
      </c>
    </row>
    <row r="34" spans="1:6" ht="18" customHeight="1">
      <c r="A34" s="65"/>
      <c r="B34" s="65"/>
      <c r="C34" s="65"/>
      <c r="D34" s="65"/>
      <c r="E34" s="66" t="s">
        <v>67</v>
      </c>
      <c r="F34" s="67">
        <f>SUM(F13:F33)</f>
        <v>0</v>
      </c>
    </row>
  </sheetData>
  <sheetProtection password="CCAF" sheet="1"/>
  <printOptions/>
  <pageMargins left="0.43" right="0.38" top="0.7" bottom="0.59" header="0.31496062992125984" footer="0.31496062992125984"/>
  <pageSetup fitToHeight="2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5">
      <selection activeCell="G33" sqref="G33"/>
    </sheetView>
  </sheetViews>
  <sheetFormatPr defaultColWidth="9.140625" defaultRowHeight="12"/>
  <cols>
    <col min="1" max="1" width="6.140625" style="0" customWidth="1"/>
    <col min="2" max="2" width="53.28125" style="0" customWidth="1"/>
    <col min="3" max="3" width="13.421875" style="0" customWidth="1"/>
    <col min="4" max="4" width="7.28125" style="0" customWidth="1"/>
    <col min="5" max="5" width="5.00390625" style="0" customWidth="1"/>
    <col min="6" max="6" width="11.57421875" style="0" customWidth="1"/>
    <col min="7" max="7" width="14.28125" style="0" customWidth="1"/>
    <col min="8" max="8" width="17.7109375" style="0" customWidth="1"/>
  </cols>
  <sheetData>
    <row r="1" spans="1:7" ht="23.25">
      <c r="A1" s="6" t="s">
        <v>2</v>
      </c>
      <c r="B1" s="7"/>
      <c r="C1" s="7"/>
      <c r="D1" s="7"/>
      <c r="E1" s="7"/>
      <c r="F1" s="8"/>
      <c r="G1" s="7"/>
    </row>
    <row r="2" spans="1:7" ht="15.75" customHeight="1">
      <c r="A2" s="6"/>
      <c r="B2" s="7"/>
      <c r="C2" s="7"/>
      <c r="D2" s="7"/>
      <c r="E2" s="7"/>
      <c r="F2" s="8"/>
      <c r="G2" s="7"/>
    </row>
    <row r="3" spans="1:7" ht="19.5" customHeight="1">
      <c r="A3" s="100" t="s">
        <v>343</v>
      </c>
      <c r="B3" s="101"/>
      <c r="C3" s="7"/>
      <c r="D3" s="7"/>
      <c r="E3" s="7"/>
      <c r="F3" s="8"/>
      <c r="G3" s="7"/>
    </row>
    <row r="4" spans="1:7" ht="19.5" customHeight="1">
      <c r="A4" s="40"/>
      <c r="B4" s="102" t="s">
        <v>344</v>
      </c>
      <c r="C4" s="7"/>
      <c r="D4" s="7"/>
      <c r="E4" s="7"/>
      <c r="F4" s="7"/>
      <c r="G4" s="7"/>
    </row>
    <row r="5" spans="1:7" ht="19.5" customHeight="1">
      <c r="A5" s="99" t="s">
        <v>342</v>
      </c>
      <c r="B5" s="7"/>
      <c r="C5" s="7"/>
      <c r="D5" s="7"/>
      <c r="E5" s="7"/>
      <c r="F5" s="7"/>
      <c r="G5" s="7"/>
    </row>
    <row r="6" spans="1:7" ht="13.5" customHeight="1">
      <c r="A6" s="41"/>
      <c r="B6" s="7"/>
      <c r="C6" s="7"/>
      <c r="D6" s="7"/>
      <c r="E6" s="7"/>
      <c r="F6" s="7"/>
      <c r="G6" s="7"/>
    </row>
    <row r="7" spans="1:7" ht="15">
      <c r="A7" s="37" t="s">
        <v>341</v>
      </c>
      <c r="B7" s="7"/>
      <c r="C7" s="7"/>
      <c r="D7" s="7"/>
      <c r="E7" s="7"/>
      <c r="F7" s="7"/>
      <c r="G7" s="7"/>
    </row>
    <row r="8" ht="15">
      <c r="A8" s="37"/>
    </row>
    <row r="9" spans="1:3" ht="15">
      <c r="A9" s="37"/>
      <c r="B9" s="51" t="s">
        <v>68</v>
      </c>
      <c r="C9" s="51"/>
    </row>
    <row r="10" spans="1:3" ht="15">
      <c r="A10" s="37"/>
      <c r="B10" s="51"/>
      <c r="C10" s="51"/>
    </row>
    <row r="11" spans="1:8" ht="12.75">
      <c r="A11" s="43" t="s">
        <v>237</v>
      </c>
      <c r="B11" s="43" t="s">
        <v>5</v>
      </c>
      <c r="C11" s="50" t="s">
        <v>1</v>
      </c>
      <c r="D11" s="46" t="s">
        <v>7</v>
      </c>
      <c r="E11" s="46" t="s">
        <v>6</v>
      </c>
      <c r="F11" s="46" t="s">
        <v>8</v>
      </c>
      <c r="G11" s="47" t="s">
        <v>9</v>
      </c>
      <c r="H11" s="47" t="s">
        <v>422</v>
      </c>
    </row>
    <row r="12" spans="1:8" ht="48">
      <c r="A12" s="90" t="s">
        <v>207</v>
      </c>
      <c r="B12" s="91" t="s">
        <v>210</v>
      </c>
      <c r="C12" s="93" t="s">
        <v>238</v>
      </c>
      <c r="D12" s="90">
        <v>210</v>
      </c>
      <c r="E12" s="90" t="s">
        <v>0</v>
      </c>
      <c r="F12" s="182">
        <v>0</v>
      </c>
      <c r="G12" s="92">
        <f aca="true" t="shared" si="0" ref="G12:G32">+D12*F12</f>
        <v>0</v>
      </c>
      <c r="H12" s="149" t="s">
        <v>424</v>
      </c>
    </row>
    <row r="13" spans="1:8" ht="48.75">
      <c r="A13" s="90" t="s">
        <v>208</v>
      </c>
      <c r="B13" s="91" t="s">
        <v>211</v>
      </c>
      <c r="C13" s="93" t="s">
        <v>238</v>
      </c>
      <c r="D13" s="90">
        <v>27</v>
      </c>
      <c r="E13" s="90" t="s">
        <v>0</v>
      </c>
      <c r="F13" s="182">
        <v>0</v>
      </c>
      <c r="G13" s="92">
        <f t="shared" si="0"/>
        <v>0</v>
      </c>
      <c r="H13" s="149" t="s">
        <v>424</v>
      </c>
    </row>
    <row r="14" spans="1:8" ht="60">
      <c r="A14" s="90" t="s">
        <v>59</v>
      </c>
      <c r="B14" s="91" t="s">
        <v>209</v>
      </c>
      <c r="C14" s="93" t="s">
        <v>239</v>
      </c>
      <c r="D14" s="90">
        <v>11</v>
      </c>
      <c r="E14" s="90" t="s">
        <v>0</v>
      </c>
      <c r="F14" s="182">
        <v>0</v>
      </c>
      <c r="G14" s="92">
        <f t="shared" si="0"/>
        <v>0</v>
      </c>
      <c r="H14" s="149" t="s">
        <v>424</v>
      </c>
    </row>
    <row r="15" spans="1:8" ht="60.75">
      <c r="A15" s="90" t="s">
        <v>60</v>
      </c>
      <c r="B15" s="91" t="s">
        <v>212</v>
      </c>
      <c r="C15" s="93" t="s">
        <v>239</v>
      </c>
      <c r="D15" s="90">
        <v>18</v>
      </c>
      <c r="E15" s="90" t="s">
        <v>0</v>
      </c>
      <c r="F15" s="182">
        <v>0</v>
      </c>
      <c r="G15" s="92">
        <f t="shared" si="0"/>
        <v>0</v>
      </c>
      <c r="H15" s="149" t="s">
        <v>424</v>
      </c>
    </row>
    <row r="16" spans="1:8" ht="60">
      <c r="A16" s="90" t="s">
        <v>61</v>
      </c>
      <c r="B16" s="91" t="s">
        <v>213</v>
      </c>
      <c r="C16" s="93" t="s">
        <v>239</v>
      </c>
      <c r="D16" s="90">
        <v>287</v>
      </c>
      <c r="E16" s="90" t="s">
        <v>0</v>
      </c>
      <c r="F16" s="182">
        <v>0</v>
      </c>
      <c r="G16" s="92">
        <f t="shared" si="0"/>
        <v>0</v>
      </c>
      <c r="H16" s="149" t="s">
        <v>424</v>
      </c>
    </row>
    <row r="17" spans="1:8" ht="48">
      <c r="A17" s="90" t="s">
        <v>214</v>
      </c>
      <c r="B17" s="91" t="s">
        <v>217</v>
      </c>
      <c r="C17" s="93" t="s">
        <v>239</v>
      </c>
      <c r="D17" s="90">
        <v>51</v>
      </c>
      <c r="E17" s="90" t="s">
        <v>0</v>
      </c>
      <c r="F17" s="182">
        <v>0</v>
      </c>
      <c r="G17" s="92">
        <f t="shared" si="0"/>
        <v>0</v>
      </c>
      <c r="H17" s="149" t="s">
        <v>424</v>
      </c>
    </row>
    <row r="18" spans="1:8" ht="48">
      <c r="A18" s="90" t="s">
        <v>215</v>
      </c>
      <c r="B18" s="91" t="s">
        <v>216</v>
      </c>
      <c r="C18" s="93" t="s">
        <v>239</v>
      </c>
      <c r="D18" s="90">
        <v>37</v>
      </c>
      <c r="E18" s="90" t="s">
        <v>0</v>
      </c>
      <c r="F18" s="182">
        <v>0</v>
      </c>
      <c r="G18" s="92">
        <f t="shared" si="0"/>
        <v>0</v>
      </c>
      <c r="H18" s="149" t="s">
        <v>424</v>
      </c>
    </row>
    <row r="19" spans="1:8" ht="48">
      <c r="A19" s="90" t="s">
        <v>62</v>
      </c>
      <c r="B19" s="91" t="s">
        <v>218</v>
      </c>
      <c r="C19" s="93" t="s">
        <v>239</v>
      </c>
      <c r="D19" s="90">
        <v>1</v>
      </c>
      <c r="E19" s="90" t="s">
        <v>0</v>
      </c>
      <c r="F19" s="182">
        <v>0</v>
      </c>
      <c r="G19" s="92">
        <f t="shared" si="0"/>
        <v>0</v>
      </c>
      <c r="H19" s="149" t="s">
        <v>424</v>
      </c>
    </row>
    <row r="20" spans="1:8" ht="36">
      <c r="A20" s="90" t="s">
        <v>63</v>
      </c>
      <c r="B20" s="91" t="s">
        <v>219</v>
      </c>
      <c r="C20" s="93" t="s">
        <v>239</v>
      </c>
      <c r="D20" s="90">
        <v>101</v>
      </c>
      <c r="E20" s="90" t="s">
        <v>0</v>
      </c>
      <c r="F20" s="182">
        <v>0</v>
      </c>
      <c r="G20" s="92">
        <f t="shared" si="0"/>
        <v>0</v>
      </c>
      <c r="H20" s="149" t="s">
        <v>424</v>
      </c>
    </row>
    <row r="21" spans="1:8" ht="36">
      <c r="A21" s="90" t="s">
        <v>64</v>
      </c>
      <c r="B21" s="91" t="s">
        <v>220</v>
      </c>
      <c r="C21" s="93" t="s">
        <v>240</v>
      </c>
      <c r="D21" s="90">
        <v>73</v>
      </c>
      <c r="E21" s="90" t="s">
        <v>0</v>
      </c>
      <c r="F21" s="182">
        <v>0</v>
      </c>
      <c r="G21" s="92">
        <f t="shared" si="0"/>
        <v>0</v>
      </c>
      <c r="H21" s="149" t="s">
        <v>424</v>
      </c>
    </row>
    <row r="22" spans="1:8" ht="24">
      <c r="A22" s="90" t="s">
        <v>221</v>
      </c>
      <c r="B22" s="91" t="s">
        <v>222</v>
      </c>
      <c r="C22" s="93" t="s">
        <v>241</v>
      </c>
      <c r="D22" s="90">
        <v>18</v>
      </c>
      <c r="E22" s="90" t="s">
        <v>0</v>
      </c>
      <c r="F22" s="182">
        <v>0</v>
      </c>
      <c r="G22" s="92">
        <f t="shared" si="0"/>
        <v>0</v>
      </c>
      <c r="H22" s="149" t="s">
        <v>424</v>
      </c>
    </row>
    <row r="23" spans="1:8" ht="36">
      <c r="A23" s="90" t="s">
        <v>223</v>
      </c>
      <c r="B23" s="91" t="s">
        <v>224</v>
      </c>
      <c r="C23" s="93" t="s">
        <v>240</v>
      </c>
      <c r="D23" s="90">
        <v>31</v>
      </c>
      <c r="E23" s="90" t="s">
        <v>0</v>
      </c>
      <c r="F23" s="182">
        <v>0</v>
      </c>
      <c r="G23" s="92">
        <f t="shared" si="0"/>
        <v>0</v>
      </c>
      <c r="H23" s="149" t="s">
        <v>424</v>
      </c>
    </row>
    <row r="24" spans="1:8" ht="36">
      <c r="A24" s="90" t="s">
        <v>65</v>
      </c>
      <c r="B24" s="91" t="s">
        <v>225</v>
      </c>
      <c r="C24" s="93" t="s">
        <v>238</v>
      </c>
      <c r="D24" s="90">
        <v>11</v>
      </c>
      <c r="E24" s="90" t="s">
        <v>0</v>
      </c>
      <c r="F24" s="182">
        <v>0</v>
      </c>
      <c r="G24" s="92">
        <f t="shared" si="0"/>
        <v>0</v>
      </c>
      <c r="H24" s="149" t="s">
        <v>424</v>
      </c>
    </row>
    <row r="25" spans="1:8" ht="48">
      <c r="A25" s="90" t="s">
        <v>226</v>
      </c>
      <c r="B25" s="91" t="s">
        <v>227</v>
      </c>
      <c r="C25" s="93" t="s">
        <v>238</v>
      </c>
      <c r="D25" s="90">
        <v>2</v>
      </c>
      <c r="E25" s="90" t="s">
        <v>0</v>
      </c>
      <c r="F25" s="182">
        <v>0</v>
      </c>
      <c r="G25" s="92">
        <f t="shared" si="0"/>
        <v>0</v>
      </c>
      <c r="H25" s="149" t="s">
        <v>424</v>
      </c>
    </row>
    <row r="26" spans="1:8" ht="24">
      <c r="A26" s="90" t="s">
        <v>228</v>
      </c>
      <c r="B26" s="91" t="s">
        <v>229</v>
      </c>
      <c r="C26" s="93" t="s">
        <v>238</v>
      </c>
      <c r="D26" s="90">
        <v>14</v>
      </c>
      <c r="E26" s="90" t="s">
        <v>0</v>
      </c>
      <c r="F26" s="182">
        <v>0</v>
      </c>
      <c r="G26" s="92">
        <f t="shared" si="0"/>
        <v>0</v>
      </c>
      <c r="H26" s="149" t="s">
        <v>424</v>
      </c>
    </row>
    <row r="27" spans="1:8" ht="24">
      <c r="A27" s="90" t="s">
        <v>230</v>
      </c>
      <c r="B27" s="91" t="s">
        <v>231</v>
      </c>
      <c r="C27" s="93" t="s">
        <v>238</v>
      </c>
      <c r="D27" s="90">
        <v>5</v>
      </c>
      <c r="E27" s="90" t="s">
        <v>0</v>
      </c>
      <c r="F27" s="182">
        <v>0</v>
      </c>
      <c r="G27" s="92">
        <f t="shared" si="0"/>
        <v>0</v>
      </c>
      <c r="H27" s="149" t="s">
        <v>424</v>
      </c>
    </row>
    <row r="28" spans="1:8" ht="36">
      <c r="A28" s="90" t="s">
        <v>66</v>
      </c>
      <c r="B28" s="91" t="s">
        <v>232</v>
      </c>
      <c r="C28" s="93" t="s">
        <v>242</v>
      </c>
      <c r="D28" s="90">
        <v>10</v>
      </c>
      <c r="E28" s="90" t="s">
        <v>0</v>
      </c>
      <c r="F28" s="182">
        <v>0</v>
      </c>
      <c r="G28" s="92">
        <f t="shared" si="0"/>
        <v>0</v>
      </c>
      <c r="H28" s="149" t="s">
        <v>424</v>
      </c>
    </row>
    <row r="29" spans="1:8" ht="48">
      <c r="A29" s="90" t="s">
        <v>233</v>
      </c>
      <c r="B29" s="91" t="s">
        <v>234</v>
      </c>
      <c r="C29" s="93" t="s">
        <v>239</v>
      </c>
      <c r="D29" s="90">
        <v>23</v>
      </c>
      <c r="E29" s="90" t="s">
        <v>0</v>
      </c>
      <c r="F29" s="182">
        <v>0</v>
      </c>
      <c r="G29" s="92">
        <f t="shared" si="0"/>
        <v>0</v>
      </c>
      <c r="H29" s="149" t="s">
        <v>424</v>
      </c>
    </row>
    <row r="30" spans="1:8" ht="36">
      <c r="A30" s="90" t="s">
        <v>235</v>
      </c>
      <c r="B30" s="91" t="s">
        <v>236</v>
      </c>
      <c r="C30" s="93" t="s">
        <v>242</v>
      </c>
      <c r="D30" s="90">
        <v>28</v>
      </c>
      <c r="E30" s="90" t="s">
        <v>0</v>
      </c>
      <c r="F30" s="182">
        <v>0</v>
      </c>
      <c r="G30" s="92">
        <f>+D30*F30</f>
        <v>0</v>
      </c>
      <c r="H30" s="149" t="s">
        <v>424</v>
      </c>
    </row>
    <row r="31" spans="1:8" ht="27.75" customHeight="1">
      <c r="A31" s="90" t="s">
        <v>243</v>
      </c>
      <c r="B31" s="91" t="s">
        <v>244</v>
      </c>
      <c r="C31" s="93" t="s">
        <v>238</v>
      </c>
      <c r="D31" s="90">
        <v>53</v>
      </c>
      <c r="E31" s="90" t="s">
        <v>0</v>
      </c>
      <c r="F31" s="182">
        <v>0</v>
      </c>
      <c r="G31" s="92">
        <f>+D31*F31</f>
        <v>0</v>
      </c>
      <c r="H31" s="149" t="s">
        <v>424</v>
      </c>
    </row>
    <row r="32" spans="1:8" ht="39.75" customHeight="1">
      <c r="A32" s="90" t="s">
        <v>243</v>
      </c>
      <c r="B32" s="91" t="s">
        <v>245</v>
      </c>
      <c r="C32" s="93" t="s">
        <v>238</v>
      </c>
      <c r="D32" s="90">
        <v>89</v>
      </c>
      <c r="E32" s="90" t="s">
        <v>0</v>
      </c>
      <c r="F32" s="182">
        <v>0</v>
      </c>
      <c r="G32" s="92">
        <f t="shared" si="0"/>
        <v>0</v>
      </c>
      <c r="H32" s="149" t="s">
        <v>424</v>
      </c>
    </row>
    <row r="33" spans="1:7" ht="15">
      <c r="A33" s="65"/>
      <c r="B33" s="65"/>
      <c r="C33" s="65"/>
      <c r="D33" s="65"/>
      <c r="E33" s="65"/>
      <c r="F33" s="66" t="s">
        <v>67</v>
      </c>
      <c r="G33" s="67">
        <f>SUM(G12:G32)</f>
        <v>0</v>
      </c>
    </row>
  </sheetData>
  <sheetProtection password="CCAF" sheet="1"/>
  <printOptions/>
  <pageMargins left="0.24" right="0.23" top="0.46" bottom="0.32" header="0.21" footer="0.2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58">
      <selection activeCell="F78" sqref="F78"/>
    </sheetView>
  </sheetViews>
  <sheetFormatPr defaultColWidth="9.140625" defaultRowHeight="12"/>
  <cols>
    <col min="1" max="1" width="4.57421875" style="209" customWidth="1"/>
    <col min="2" max="2" width="60.140625" style="209" customWidth="1"/>
    <col min="3" max="3" width="7.140625" style="209" customWidth="1"/>
    <col min="4" max="4" width="7.7109375" style="209" customWidth="1"/>
    <col min="5" max="5" width="9.7109375" style="209" customWidth="1"/>
    <col min="6" max="6" width="15.28125" style="209" customWidth="1"/>
    <col min="7" max="7" width="14.57421875" style="209" customWidth="1"/>
    <col min="8" max="16384" width="9.140625" style="209" customWidth="1"/>
  </cols>
  <sheetData>
    <row r="1" spans="1:6" ht="23.25">
      <c r="A1" s="277" t="s">
        <v>2</v>
      </c>
      <c r="B1" s="215"/>
      <c r="C1" s="215"/>
      <c r="D1" s="301"/>
      <c r="E1" s="215"/>
      <c r="F1" s="215"/>
    </row>
    <row r="2" spans="1:6" ht="12" customHeight="1">
      <c r="A2" s="277"/>
      <c r="B2" s="215"/>
      <c r="C2" s="215"/>
      <c r="D2" s="301"/>
      <c r="E2" s="215"/>
      <c r="F2" s="215"/>
    </row>
    <row r="3" spans="1:6" ht="19.5" customHeight="1">
      <c r="A3" s="213" t="s">
        <v>343</v>
      </c>
      <c r="B3" s="214"/>
      <c r="C3" s="215"/>
      <c r="D3" s="301"/>
      <c r="E3" s="215"/>
      <c r="F3" s="215"/>
    </row>
    <row r="4" spans="1:6" ht="19.5" customHeight="1">
      <c r="A4" s="216"/>
      <c r="B4" s="217" t="s">
        <v>344</v>
      </c>
      <c r="C4" s="215"/>
      <c r="D4" s="215"/>
      <c r="E4" s="215"/>
      <c r="F4" s="215"/>
    </row>
    <row r="5" spans="1:6" ht="24" customHeight="1">
      <c r="A5" s="220" t="s">
        <v>342</v>
      </c>
      <c r="B5" s="215"/>
      <c r="C5" s="215"/>
      <c r="D5" s="215"/>
      <c r="E5" s="215"/>
      <c r="F5" s="215"/>
    </row>
    <row r="6" spans="1:6" ht="14.25">
      <c r="A6" s="221"/>
      <c r="B6" s="215"/>
      <c r="C6" s="215"/>
      <c r="D6" s="215"/>
      <c r="E6" s="215"/>
      <c r="F6" s="215"/>
    </row>
    <row r="7" spans="1:6" ht="15">
      <c r="A7" s="222" t="s">
        <v>341</v>
      </c>
      <c r="B7" s="215"/>
      <c r="C7" s="215"/>
      <c r="D7" s="215"/>
      <c r="E7" s="215"/>
      <c r="F7" s="215"/>
    </row>
    <row r="8" spans="1:6" ht="14.25">
      <c r="A8" s="221"/>
      <c r="B8" s="215"/>
      <c r="C8" s="215"/>
      <c r="D8" s="215"/>
      <c r="E8" s="215"/>
      <c r="F8" s="215"/>
    </row>
    <row r="9" spans="1:6" ht="12.75">
      <c r="A9" s="302" t="s">
        <v>3</v>
      </c>
      <c r="B9" s="215"/>
      <c r="C9" s="303"/>
      <c r="D9" s="303"/>
      <c r="E9" s="303"/>
      <c r="F9" s="303"/>
    </row>
    <row r="10" spans="1:6" ht="12.75">
      <c r="A10" s="304"/>
      <c r="B10" s="215"/>
      <c r="C10" s="303"/>
      <c r="D10" s="303"/>
      <c r="E10" s="303"/>
      <c r="F10" s="303"/>
    </row>
    <row r="11" spans="1:7" ht="12.75">
      <c r="A11" s="305" t="s">
        <v>4</v>
      </c>
      <c r="B11" s="305" t="s">
        <v>5</v>
      </c>
      <c r="C11" s="306" t="s">
        <v>6</v>
      </c>
      <c r="D11" s="306" t="s">
        <v>7</v>
      </c>
      <c r="E11" s="306" t="s">
        <v>8</v>
      </c>
      <c r="F11" s="307" t="s">
        <v>9</v>
      </c>
      <c r="G11" s="308" t="s">
        <v>422</v>
      </c>
    </row>
    <row r="12" spans="1:7" ht="25.5">
      <c r="A12" s="196">
        <v>1</v>
      </c>
      <c r="B12" s="309" t="s">
        <v>43</v>
      </c>
      <c r="C12" s="310" t="s">
        <v>10</v>
      </c>
      <c r="D12" s="196">
        <v>390</v>
      </c>
      <c r="E12" s="183">
        <v>0</v>
      </c>
      <c r="F12" s="311">
        <f>+D12*E12</f>
        <v>0</v>
      </c>
      <c r="G12" s="312" t="s">
        <v>49</v>
      </c>
    </row>
    <row r="13" spans="1:7" ht="12.75">
      <c r="A13" s="196">
        <v>2</v>
      </c>
      <c r="B13" s="313" t="s">
        <v>334</v>
      </c>
      <c r="C13" s="310" t="s">
        <v>10</v>
      </c>
      <c r="D13" s="196">
        <v>412</v>
      </c>
      <c r="E13" s="183">
        <v>0</v>
      </c>
      <c r="F13" s="311">
        <f>D13*E13</f>
        <v>0</v>
      </c>
      <c r="G13" s="312" t="s">
        <v>49</v>
      </c>
    </row>
    <row r="14" spans="1:7" ht="12.75">
      <c r="A14" s="196">
        <v>3</v>
      </c>
      <c r="B14" s="196" t="s">
        <v>44</v>
      </c>
      <c r="C14" s="310" t="s">
        <v>10</v>
      </c>
      <c r="D14" s="196">
        <v>20</v>
      </c>
      <c r="E14" s="183">
        <v>0</v>
      </c>
      <c r="F14" s="311">
        <f>+D14*E14</f>
        <v>0</v>
      </c>
      <c r="G14" s="312" t="s">
        <v>49</v>
      </c>
    </row>
    <row r="15" spans="1:7" ht="12.75">
      <c r="A15" s="196">
        <v>4</v>
      </c>
      <c r="B15" s="196" t="s">
        <v>77</v>
      </c>
      <c r="C15" s="310" t="s">
        <v>10</v>
      </c>
      <c r="D15" s="196">
        <v>34</v>
      </c>
      <c r="E15" s="183">
        <v>0</v>
      </c>
      <c r="F15" s="311">
        <f>+D15*E15</f>
        <v>0</v>
      </c>
      <c r="G15" s="312" t="s">
        <v>49</v>
      </c>
    </row>
    <row r="16" spans="1:7" ht="12.75">
      <c r="A16" s="196">
        <v>5</v>
      </c>
      <c r="B16" s="200" t="s">
        <v>336</v>
      </c>
      <c r="C16" s="310" t="s">
        <v>0</v>
      </c>
      <c r="D16" s="196">
        <v>2048</v>
      </c>
      <c r="E16" s="183">
        <v>0</v>
      </c>
      <c r="F16" s="311">
        <f>D16*E16</f>
        <v>0</v>
      </c>
      <c r="G16" s="312" t="s">
        <v>49</v>
      </c>
    </row>
    <row r="17" spans="1:7" ht="12.75">
      <c r="A17" s="196">
        <v>6</v>
      </c>
      <c r="B17" s="309" t="s">
        <v>338</v>
      </c>
      <c r="C17" s="310" t="s">
        <v>0</v>
      </c>
      <c r="D17" s="196">
        <v>191</v>
      </c>
      <c r="E17" s="183">
        <v>0</v>
      </c>
      <c r="F17" s="311">
        <f>D17*E17</f>
        <v>0</v>
      </c>
      <c r="G17" s="312" t="s">
        <v>49</v>
      </c>
    </row>
    <row r="18" spans="1:7" ht="25.5">
      <c r="A18" s="196">
        <v>7</v>
      </c>
      <c r="B18" s="309" t="s">
        <v>335</v>
      </c>
      <c r="C18" s="310" t="s">
        <v>0</v>
      </c>
      <c r="D18" s="196">
        <v>670</v>
      </c>
      <c r="E18" s="183">
        <v>0</v>
      </c>
      <c r="F18" s="311">
        <f>+D18*E18</f>
        <v>0</v>
      </c>
      <c r="G18" s="312" t="s">
        <v>49</v>
      </c>
    </row>
    <row r="19" spans="1:7" ht="25.5">
      <c r="A19" s="196">
        <v>8</v>
      </c>
      <c r="B19" s="309" t="s">
        <v>340</v>
      </c>
      <c r="C19" s="310" t="s">
        <v>0</v>
      </c>
      <c r="D19" s="196">
        <v>18</v>
      </c>
      <c r="E19" s="183">
        <v>0</v>
      </c>
      <c r="F19" s="311">
        <f>D19*E19</f>
        <v>0</v>
      </c>
      <c r="G19" s="312" t="s">
        <v>49</v>
      </c>
    </row>
    <row r="20" spans="1:7" ht="12.75">
      <c r="A20" s="196">
        <v>9</v>
      </c>
      <c r="B20" s="196" t="s">
        <v>337</v>
      </c>
      <c r="C20" s="310" t="s">
        <v>0</v>
      </c>
      <c r="D20" s="196">
        <v>30</v>
      </c>
      <c r="E20" s="183">
        <v>0</v>
      </c>
      <c r="F20" s="311">
        <f aca="true" t="shared" si="0" ref="F20:F29">+D20*E20</f>
        <v>0</v>
      </c>
      <c r="G20" s="312" t="s">
        <v>49</v>
      </c>
    </row>
    <row r="21" spans="1:7" ht="12.75">
      <c r="A21" s="196">
        <v>10</v>
      </c>
      <c r="B21" s="196" t="s">
        <v>69</v>
      </c>
      <c r="C21" s="310" t="s">
        <v>0</v>
      </c>
      <c r="D21" s="196">
        <v>32</v>
      </c>
      <c r="E21" s="183">
        <v>0</v>
      </c>
      <c r="F21" s="311">
        <f t="shared" si="0"/>
        <v>0</v>
      </c>
      <c r="G21" s="312" t="s">
        <v>49</v>
      </c>
    </row>
    <row r="22" spans="1:7" ht="12.75">
      <c r="A22" s="196">
        <v>11</v>
      </c>
      <c r="B22" s="196" t="s">
        <v>45</v>
      </c>
      <c r="C22" s="310" t="s">
        <v>0</v>
      </c>
      <c r="D22" s="196">
        <v>2</v>
      </c>
      <c r="E22" s="183">
        <v>0</v>
      </c>
      <c r="F22" s="311">
        <f t="shared" si="0"/>
        <v>0</v>
      </c>
      <c r="G22" s="312" t="s">
        <v>49</v>
      </c>
    </row>
    <row r="23" spans="1:7" ht="12.75">
      <c r="A23" s="196">
        <v>12</v>
      </c>
      <c r="B23" s="228" t="s">
        <v>248</v>
      </c>
      <c r="C23" s="310" t="s">
        <v>10</v>
      </c>
      <c r="D23" s="196">
        <v>460</v>
      </c>
      <c r="E23" s="183">
        <v>0</v>
      </c>
      <c r="F23" s="311">
        <f t="shared" si="0"/>
        <v>0</v>
      </c>
      <c r="G23" s="312" t="s">
        <v>49</v>
      </c>
    </row>
    <row r="24" spans="1:7" ht="12.75">
      <c r="A24" s="196">
        <v>13</v>
      </c>
      <c r="B24" s="228" t="s">
        <v>249</v>
      </c>
      <c r="C24" s="310" t="s">
        <v>10</v>
      </c>
      <c r="D24" s="196">
        <v>820</v>
      </c>
      <c r="E24" s="183">
        <v>0</v>
      </c>
      <c r="F24" s="311">
        <f t="shared" si="0"/>
        <v>0</v>
      </c>
      <c r="G24" s="312" t="s">
        <v>49</v>
      </c>
    </row>
    <row r="25" spans="1:7" ht="12.75">
      <c r="A25" s="196">
        <v>14</v>
      </c>
      <c r="B25" s="228" t="s">
        <v>250</v>
      </c>
      <c r="C25" s="310" t="s">
        <v>10</v>
      </c>
      <c r="D25" s="196">
        <v>240</v>
      </c>
      <c r="E25" s="183">
        <v>0</v>
      </c>
      <c r="F25" s="311">
        <f t="shared" si="0"/>
        <v>0</v>
      </c>
      <c r="G25" s="312" t="s">
        <v>49</v>
      </c>
    </row>
    <row r="26" spans="1:7" ht="12.75">
      <c r="A26" s="196">
        <v>15</v>
      </c>
      <c r="B26" s="314" t="s">
        <v>70</v>
      </c>
      <c r="C26" s="310" t="s">
        <v>10</v>
      </c>
      <c r="D26" s="314">
        <v>190</v>
      </c>
      <c r="E26" s="183">
        <v>0</v>
      </c>
      <c r="F26" s="315">
        <f t="shared" si="0"/>
        <v>0</v>
      </c>
      <c r="G26" s="316" t="s">
        <v>49</v>
      </c>
    </row>
    <row r="27" spans="1:7" ht="12.75">
      <c r="A27" s="196">
        <v>16</v>
      </c>
      <c r="B27" s="314" t="s">
        <v>254</v>
      </c>
      <c r="C27" s="310" t="s">
        <v>10</v>
      </c>
      <c r="D27" s="314">
        <v>380</v>
      </c>
      <c r="E27" s="183">
        <v>0</v>
      </c>
      <c r="F27" s="315">
        <f t="shared" si="0"/>
        <v>0</v>
      </c>
      <c r="G27" s="316" t="s">
        <v>49</v>
      </c>
    </row>
    <row r="28" spans="1:7" ht="12.75">
      <c r="A28" s="196">
        <v>17</v>
      </c>
      <c r="B28" s="228" t="s">
        <v>251</v>
      </c>
      <c r="C28" s="310" t="s">
        <v>10</v>
      </c>
      <c r="D28" s="196">
        <v>290</v>
      </c>
      <c r="E28" s="183">
        <v>0</v>
      </c>
      <c r="F28" s="311">
        <f t="shared" si="0"/>
        <v>0</v>
      </c>
      <c r="G28" s="316" t="s">
        <v>49</v>
      </c>
    </row>
    <row r="29" spans="1:7" ht="12.75">
      <c r="A29" s="196">
        <v>18</v>
      </c>
      <c r="B29" s="228" t="s">
        <v>46</v>
      </c>
      <c r="C29" s="310" t="s">
        <v>10</v>
      </c>
      <c r="D29" s="196">
        <v>360</v>
      </c>
      <c r="E29" s="183">
        <v>0</v>
      </c>
      <c r="F29" s="311">
        <f t="shared" si="0"/>
        <v>0</v>
      </c>
      <c r="G29" s="316" t="s">
        <v>49</v>
      </c>
    </row>
    <row r="30" spans="1:7" ht="12.75">
      <c r="A30" s="196">
        <v>19</v>
      </c>
      <c r="B30" s="314" t="s">
        <v>71</v>
      </c>
      <c r="C30" s="310" t="s">
        <v>10</v>
      </c>
      <c r="D30" s="196">
        <v>1280</v>
      </c>
      <c r="E30" s="183">
        <v>0</v>
      </c>
      <c r="F30" s="311">
        <f aca="true" t="shared" si="1" ref="F30:F35">+D30*E30</f>
        <v>0</v>
      </c>
      <c r="G30" s="316" t="s">
        <v>49</v>
      </c>
    </row>
    <row r="31" spans="1:7" ht="12.75">
      <c r="A31" s="196">
        <v>20</v>
      </c>
      <c r="B31" s="314" t="s">
        <v>72</v>
      </c>
      <c r="C31" s="310" t="s">
        <v>10</v>
      </c>
      <c r="D31" s="196">
        <v>120</v>
      </c>
      <c r="E31" s="183">
        <v>0</v>
      </c>
      <c r="F31" s="311">
        <f t="shared" si="1"/>
        <v>0</v>
      </c>
      <c r="G31" s="316" t="s">
        <v>49</v>
      </c>
    </row>
    <row r="32" spans="1:7" ht="12.75">
      <c r="A32" s="196">
        <v>21</v>
      </c>
      <c r="B32" s="314" t="s">
        <v>256</v>
      </c>
      <c r="C32" s="310" t="s">
        <v>10</v>
      </c>
      <c r="D32" s="196">
        <v>315</v>
      </c>
      <c r="E32" s="183">
        <v>0</v>
      </c>
      <c r="F32" s="311">
        <f>+D32*E32</f>
        <v>0</v>
      </c>
      <c r="G32" s="316" t="s">
        <v>49</v>
      </c>
    </row>
    <row r="33" spans="1:7" ht="12.75">
      <c r="A33" s="196">
        <v>22</v>
      </c>
      <c r="B33" s="314" t="s">
        <v>73</v>
      </c>
      <c r="C33" s="310" t="s">
        <v>10</v>
      </c>
      <c r="D33" s="196">
        <v>154</v>
      </c>
      <c r="E33" s="183">
        <v>0</v>
      </c>
      <c r="F33" s="311">
        <f t="shared" si="1"/>
        <v>0</v>
      </c>
      <c r="G33" s="316" t="s">
        <v>49</v>
      </c>
    </row>
    <row r="34" spans="1:7" ht="12.75">
      <c r="A34" s="196">
        <v>23</v>
      </c>
      <c r="B34" s="314" t="s">
        <v>74</v>
      </c>
      <c r="C34" s="310" t="s">
        <v>10</v>
      </c>
      <c r="D34" s="196">
        <v>10</v>
      </c>
      <c r="E34" s="183">
        <v>0</v>
      </c>
      <c r="F34" s="311">
        <f t="shared" si="1"/>
        <v>0</v>
      </c>
      <c r="G34" s="316" t="s">
        <v>49</v>
      </c>
    </row>
    <row r="35" spans="1:8" ht="12.75">
      <c r="A35" s="196">
        <v>24</v>
      </c>
      <c r="B35" s="196" t="s">
        <v>259</v>
      </c>
      <c r="C35" s="310" t="s">
        <v>10</v>
      </c>
      <c r="D35" s="196">
        <v>690</v>
      </c>
      <c r="E35" s="183">
        <v>0</v>
      </c>
      <c r="F35" s="311">
        <f t="shared" si="1"/>
        <v>0</v>
      </c>
      <c r="G35" s="316" t="s">
        <v>49</v>
      </c>
      <c r="H35" s="317"/>
    </row>
    <row r="36" spans="1:8" ht="12.75">
      <c r="A36" s="196">
        <v>25</v>
      </c>
      <c r="B36" s="314" t="s">
        <v>260</v>
      </c>
      <c r="C36" s="310" t="s">
        <v>10</v>
      </c>
      <c r="D36" s="196">
        <v>2310</v>
      </c>
      <c r="E36" s="183">
        <v>0</v>
      </c>
      <c r="F36" s="311">
        <f aca="true" t="shared" si="2" ref="F36:F60">+D36*E36</f>
        <v>0</v>
      </c>
      <c r="G36" s="316" t="s">
        <v>49</v>
      </c>
      <c r="H36" s="317"/>
    </row>
    <row r="37" spans="1:8" ht="12.75">
      <c r="A37" s="196">
        <v>26</v>
      </c>
      <c r="B37" s="314" t="s">
        <v>263</v>
      </c>
      <c r="C37" s="310" t="s">
        <v>10</v>
      </c>
      <c r="D37" s="196">
        <v>10400</v>
      </c>
      <c r="E37" s="183">
        <v>0</v>
      </c>
      <c r="F37" s="311">
        <f t="shared" si="2"/>
        <v>0</v>
      </c>
      <c r="G37" s="316" t="s">
        <v>49</v>
      </c>
      <c r="H37" s="317"/>
    </row>
    <row r="38" spans="1:8" ht="12.75">
      <c r="A38" s="196">
        <v>27</v>
      </c>
      <c r="B38" s="196" t="s">
        <v>264</v>
      </c>
      <c r="C38" s="310" t="s">
        <v>10</v>
      </c>
      <c r="D38" s="196">
        <v>19300</v>
      </c>
      <c r="E38" s="183">
        <v>0</v>
      </c>
      <c r="F38" s="311">
        <f t="shared" si="2"/>
        <v>0</v>
      </c>
      <c r="G38" s="316" t="s">
        <v>49</v>
      </c>
      <c r="H38" s="317"/>
    </row>
    <row r="39" spans="1:8" ht="12.75">
      <c r="A39" s="196">
        <v>28</v>
      </c>
      <c r="B39" s="314" t="s">
        <v>266</v>
      </c>
      <c r="C39" s="310" t="s">
        <v>10</v>
      </c>
      <c r="D39" s="196">
        <v>70</v>
      </c>
      <c r="E39" s="183">
        <v>0</v>
      </c>
      <c r="F39" s="311">
        <f t="shared" si="2"/>
        <v>0</v>
      </c>
      <c r="G39" s="316" t="s">
        <v>49</v>
      </c>
      <c r="H39" s="317"/>
    </row>
    <row r="40" spans="1:8" ht="12" customHeight="1">
      <c r="A40" s="196">
        <v>29</v>
      </c>
      <c r="B40" s="314" t="s">
        <v>267</v>
      </c>
      <c r="C40" s="310" t="s">
        <v>10</v>
      </c>
      <c r="D40" s="196">
        <v>105</v>
      </c>
      <c r="E40" s="183">
        <v>0</v>
      </c>
      <c r="F40" s="311">
        <f t="shared" si="2"/>
        <v>0</v>
      </c>
      <c r="G40" s="316" t="s">
        <v>49</v>
      </c>
      <c r="H40" s="317"/>
    </row>
    <row r="41" spans="1:8" ht="12.75">
      <c r="A41" s="196">
        <v>30</v>
      </c>
      <c r="B41" s="314" t="s">
        <v>268</v>
      </c>
      <c r="C41" s="310" t="s">
        <v>10</v>
      </c>
      <c r="D41" s="196">
        <v>1060</v>
      </c>
      <c r="E41" s="183">
        <v>0</v>
      </c>
      <c r="F41" s="311">
        <f t="shared" si="2"/>
        <v>0</v>
      </c>
      <c r="G41" s="316" t="s">
        <v>49</v>
      </c>
      <c r="H41" s="317"/>
    </row>
    <row r="42" spans="1:8" ht="12.75">
      <c r="A42" s="196">
        <v>31</v>
      </c>
      <c r="B42" s="314" t="s">
        <v>271</v>
      </c>
      <c r="C42" s="310" t="s">
        <v>10</v>
      </c>
      <c r="D42" s="196">
        <v>90</v>
      </c>
      <c r="E42" s="183">
        <v>0</v>
      </c>
      <c r="F42" s="311">
        <f t="shared" si="2"/>
        <v>0</v>
      </c>
      <c r="G42" s="316" t="s">
        <v>49</v>
      </c>
      <c r="H42" s="318"/>
    </row>
    <row r="43" spans="1:8" ht="12.75">
      <c r="A43" s="196">
        <v>32</v>
      </c>
      <c r="B43" s="314" t="s">
        <v>270</v>
      </c>
      <c r="C43" s="310" t="s">
        <v>10</v>
      </c>
      <c r="D43" s="196">
        <v>830</v>
      </c>
      <c r="E43" s="183">
        <v>0</v>
      </c>
      <c r="F43" s="311">
        <f t="shared" si="2"/>
        <v>0</v>
      </c>
      <c r="G43" s="316" t="s">
        <v>49</v>
      </c>
      <c r="H43" s="318"/>
    </row>
    <row r="44" spans="1:8" ht="12.75">
      <c r="A44" s="196">
        <v>33</v>
      </c>
      <c r="B44" s="314" t="s">
        <v>273</v>
      </c>
      <c r="C44" s="310" t="s">
        <v>10</v>
      </c>
      <c r="D44" s="196">
        <v>105</v>
      </c>
      <c r="E44" s="183">
        <v>0</v>
      </c>
      <c r="F44" s="311">
        <f t="shared" si="2"/>
        <v>0</v>
      </c>
      <c r="G44" s="316" t="s">
        <v>49</v>
      </c>
      <c r="H44" s="318"/>
    </row>
    <row r="45" spans="1:8" ht="12.75">
      <c r="A45" s="196">
        <v>34</v>
      </c>
      <c r="B45" s="314" t="s">
        <v>275</v>
      </c>
      <c r="C45" s="310" t="s">
        <v>10</v>
      </c>
      <c r="D45" s="196">
        <v>580</v>
      </c>
      <c r="E45" s="183">
        <v>0</v>
      </c>
      <c r="F45" s="311">
        <f t="shared" si="2"/>
        <v>0</v>
      </c>
      <c r="G45" s="316" t="s">
        <v>49</v>
      </c>
      <c r="H45" s="318"/>
    </row>
    <row r="46" spans="1:8" ht="12.75">
      <c r="A46" s="196">
        <v>35</v>
      </c>
      <c r="B46" s="314" t="s">
        <v>276</v>
      </c>
      <c r="C46" s="310" t="s">
        <v>10</v>
      </c>
      <c r="D46" s="196">
        <v>1110</v>
      </c>
      <c r="E46" s="183">
        <v>0</v>
      </c>
      <c r="F46" s="311">
        <f t="shared" si="2"/>
        <v>0</v>
      </c>
      <c r="G46" s="316" t="s">
        <v>49</v>
      </c>
      <c r="H46" s="318"/>
    </row>
    <row r="47" spans="1:8" ht="12.75">
      <c r="A47" s="196">
        <v>36</v>
      </c>
      <c r="B47" s="314" t="s">
        <v>278</v>
      </c>
      <c r="C47" s="310" t="s">
        <v>10</v>
      </c>
      <c r="D47" s="196">
        <v>116</v>
      </c>
      <c r="E47" s="183">
        <v>0</v>
      </c>
      <c r="F47" s="311">
        <f t="shared" si="2"/>
        <v>0</v>
      </c>
      <c r="G47" s="316" t="s">
        <v>49</v>
      </c>
      <c r="H47" s="318"/>
    </row>
    <row r="48" spans="1:8" ht="12.75">
      <c r="A48" s="196">
        <v>37</v>
      </c>
      <c r="B48" s="314" t="s">
        <v>280</v>
      </c>
      <c r="C48" s="310" t="s">
        <v>10</v>
      </c>
      <c r="D48" s="196">
        <v>64</v>
      </c>
      <c r="E48" s="183">
        <v>0</v>
      </c>
      <c r="F48" s="311">
        <f t="shared" si="2"/>
        <v>0</v>
      </c>
      <c r="G48" s="316" t="s">
        <v>49</v>
      </c>
      <c r="H48" s="318"/>
    </row>
    <row r="49" spans="1:8" ht="12.75">
      <c r="A49" s="196">
        <v>38</v>
      </c>
      <c r="B49" s="314" t="s">
        <v>281</v>
      </c>
      <c r="C49" s="310" t="s">
        <v>10</v>
      </c>
      <c r="D49" s="196">
        <v>54</v>
      </c>
      <c r="E49" s="183">
        <v>0</v>
      </c>
      <c r="F49" s="311">
        <f t="shared" si="2"/>
        <v>0</v>
      </c>
      <c r="G49" s="316" t="s">
        <v>49</v>
      </c>
      <c r="H49" s="318"/>
    </row>
    <row r="50" spans="1:8" ht="12.75">
      <c r="A50" s="196">
        <v>39</v>
      </c>
      <c r="B50" s="314" t="s">
        <v>283</v>
      </c>
      <c r="C50" s="310" t="s">
        <v>10</v>
      </c>
      <c r="D50" s="196">
        <v>33</v>
      </c>
      <c r="E50" s="183">
        <v>0</v>
      </c>
      <c r="F50" s="311">
        <f t="shared" si="2"/>
        <v>0</v>
      </c>
      <c r="G50" s="316" t="s">
        <v>49</v>
      </c>
      <c r="H50" s="318"/>
    </row>
    <row r="51" spans="1:8" ht="12.75">
      <c r="A51" s="196">
        <v>40</v>
      </c>
      <c r="B51" s="314" t="s">
        <v>284</v>
      </c>
      <c r="C51" s="310" t="s">
        <v>10</v>
      </c>
      <c r="D51" s="196">
        <v>136</v>
      </c>
      <c r="E51" s="183">
        <v>0</v>
      </c>
      <c r="F51" s="311">
        <f t="shared" si="2"/>
        <v>0</v>
      </c>
      <c r="G51" s="316" t="s">
        <v>49</v>
      </c>
      <c r="H51" s="318"/>
    </row>
    <row r="52" spans="1:8" ht="12.75">
      <c r="A52" s="196">
        <v>41</v>
      </c>
      <c r="B52" s="314" t="s">
        <v>286</v>
      </c>
      <c r="C52" s="319" t="s">
        <v>10</v>
      </c>
      <c r="D52" s="314">
        <v>47</v>
      </c>
      <c r="E52" s="183">
        <v>0</v>
      </c>
      <c r="F52" s="315">
        <f t="shared" si="2"/>
        <v>0</v>
      </c>
      <c r="G52" s="316" t="s">
        <v>49</v>
      </c>
      <c r="H52" s="320"/>
    </row>
    <row r="53" spans="1:8" ht="12.75">
      <c r="A53" s="200">
        <v>42</v>
      </c>
      <c r="B53" s="321" t="s">
        <v>303</v>
      </c>
      <c r="C53" s="310" t="s">
        <v>0</v>
      </c>
      <c r="D53" s="196">
        <v>91</v>
      </c>
      <c r="E53" s="183">
        <v>0</v>
      </c>
      <c r="F53" s="311">
        <f t="shared" si="2"/>
        <v>0</v>
      </c>
      <c r="G53" s="312" t="s">
        <v>49</v>
      </c>
      <c r="H53" s="318"/>
    </row>
    <row r="54" spans="1:8" ht="25.5">
      <c r="A54" s="196">
        <v>43</v>
      </c>
      <c r="B54" s="322" t="s">
        <v>304</v>
      </c>
      <c r="C54" s="310" t="s">
        <v>0</v>
      </c>
      <c r="D54" s="196">
        <v>56</v>
      </c>
      <c r="E54" s="183">
        <v>0</v>
      </c>
      <c r="F54" s="311">
        <f t="shared" si="2"/>
        <v>0</v>
      </c>
      <c r="G54" s="312" t="s">
        <v>49</v>
      </c>
      <c r="H54" s="318"/>
    </row>
    <row r="55" spans="1:8" ht="25.5">
      <c r="A55" s="196">
        <v>44</v>
      </c>
      <c r="B55" s="321" t="s">
        <v>305</v>
      </c>
      <c r="C55" s="310" t="s">
        <v>0</v>
      </c>
      <c r="D55" s="196">
        <v>69</v>
      </c>
      <c r="E55" s="183">
        <v>0</v>
      </c>
      <c r="F55" s="311">
        <f t="shared" si="2"/>
        <v>0</v>
      </c>
      <c r="G55" s="312" t="s">
        <v>49</v>
      </c>
      <c r="H55" s="318"/>
    </row>
    <row r="56" spans="1:8" ht="25.5">
      <c r="A56" s="196">
        <v>45</v>
      </c>
      <c r="B56" s="321" t="s">
        <v>306</v>
      </c>
      <c r="C56" s="310" t="s">
        <v>0</v>
      </c>
      <c r="D56" s="196">
        <v>21</v>
      </c>
      <c r="E56" s="183">
        <v>0</v>
      </c>
      <c r="F56" s="311">
        <f t="shared" si="2"/>
        <v>0</v>
      </c>
      <c r="G56" s="312" t="s">
        <v>49</v>
      </c>
      <c r="H56" s="318"/>
    </row>
    <row r="57" spans="1:8" ht="12.75">
      <c r="A57" s="196">
        <v>46</v>
      </c>
      <c r="B57" s="314" t="s">
        <v>291</v>
      </c>
      <c r="C57" s="310" t="s">
        <v>0</v>
      </c>
      <c r="D57" s="196">
        <v>3</v>
      </c>
      <c r="E57" s="183">
        <v>0</v>
      </c>
      <c r="F57" s="311">
        <f t="shared" si="2"/>
        <v>0</v>
      </c>
      <c r="G57" s="312" t="s">
        <v>49</v>
      </c>
      <c r="H57" s="318"/>
    </row>
    <row r="58" spans="1:8" ht="25.5">
      <c r="A58" s="196">
        <v>47</v>
      </c>
      <c r="B58" s="322" t="s">
        <v>307</v>
      </c>
      <c r="C58" s="310" t="s">
        <v>0</v>
      </c>
      <c r="D58" s="196">
        <v>121</v>
      </c>
      <c r="E58" s="183">
        <v>0</v>
      </c>
      <c r="F58" s="311">
        <f t="shared" si="2"/>
        <v>0</v>
      </c>
      <c r="G58" s="312" t="s">
        <v>49</v>
      </c>
      <c r="H58" s="318"/>
    </row>
    <row r="59" spans="1:8" ht="25.5">
      <c r="A59" s="196">
        <v>48</v>
      </c>
      <c r="B59" s="322" t="s">
        <v>308</v>
      </c>
      <c r="C59" s="323" t="s">
        <v>0</v>
      </c>
      <c r="D59" s="324">
        <v>14</v>
      </c>
      <c r="E59" s="183">
        <v>0</v>
      </c>
      <c r="F59" s="325">
        <f t="shared" si="2"/>
        <v>0</v>
      </c>
      <c r="G59" s="312" t="s">
        <v>49</v>
      </c>
      <c r="H59" s="326"/>
    </row>
    <row r="60" spans="1:8" ht="12.75">
      <c r="A60" s="196">
        <v>49</v>
      </c>
      <c r="B60" s="322" t="s">
        <v>296</v>
      </c>
      <c r="C60" s="319" t="s">
        <v>0</v>
      </c>
      <c r="D60" s="314">
        <v>1</v>
      </c>
      <c r="E60" s="183">
        <v>0</v>
      </c>
      <c r="F60" s="315">
        <f t="shared" si="2"/>
        <v>0</v>
      </c>
      <c r="G60" s="312" t="s">
        <v>49</v>
      </c>
      <c r="H60" s="320"/>
    </row>
    <row r="61" spans="1:8" ht="25.5">
      <c r="A61" s="196">
        <v>50</v>
      </c>
      <c r="B61" s="322" t="s">
        <v>327</v>
      </c>
      <c r="C61" s="310" t="s">
        <v>0</v>
      </c>
      <c r="D61" s="314">
        <v>1387</v>
      </c>
      <c r="E61" s="183">
        <v>0</v>
      </c>
      <c r="F61" s="311">
        <f aca="true" t="shared" si="3" ref="F61:F72">+D61*E61</f>
        <v>0</v>
      </c>
      <c r="G61" s="312" t="s">
        <v>49</v>
      </c>
      <c r="H61" s="318"/>
    </row>
    <row r="62" spans="1:8" ht="25.5">
      <c r="A62" s="196">
        <v>51</v>
      </c>
      <c r="B62" s="322" t="s">
        <v>328</v>
      </c>
      <c r="C62" s="310" t="s">
        <v>0</v>
      </c>
      <c r="D62" s="314">
        <v>280</v>
      </c>
      <c r="E62" s="183">
        <v>0</v>
      </c>
      <c r="F62" s="311">
        <f t="shared" si="3"/>
        <v>0</v>
      </c>
      <c r="G62" s="312" t="s">
        <v>49</v>
      </c>
      <c r="H62" s="318"/>
    </row>
    <row r="63" spans="1:8" ht="38.25">
      <c r="A63" s="196">
        <v>52</v>
      </c>
      <c r="B63" s="322" t="s">
        <v>329</v>
      </c>
      <c r="C63" s="310" t="s">
        <v>0</v>
      </c>
      <c r="D63" s="314">
        <v>144</v>
      </c>
      <c r="E63" s="183">
        <v>0</v>
      </c>
      <c r="F63" s="311">
        <f t="shared" si="3"/>
        <v>0</v>
      </c>
      <c r="G63" s="312" t="s">
        <v>49</v>
      </c>
      <c r="H63" s="318"/>
    </row>
    <row r="64" spans="1:8" ht="38.25">
      <c r="A64" s="196">
        <v>53</v>
      </c>
      <c r="B64" s="322" t="s">
        <v>330</v>
      </c>
      <c r="C64" s="310" t="s">
        <v>0</v>
      </c>
      <c r="D64" s="314">
        <v>63</v>
      </c>
      <c r="E64" s="183">
        <v>0</v>
      </c>
      <c r="F64" s="311">
        <f t="shared" si="3"/>
        <v>0</v>
      </c>
      <c r="G64" s="312" t="s">
        <v>49</v>
      </c>
      <c r="H64" s="318"/>
    </row>
    <row r="65" spans="1:8" ht="25.5">
      <c r="A65" s="196">
        <v>54</v>
      </c>
      <c r="B65" s="322" t="s">
        <v>331</v>
      </c>
      <c r="C65" s="310" t="s">
        <v>0</v>
      </c>
      <c r="D65" s="314">
        <v>18</v>
      </c>
      <c r="E65" s="183">
        <v>0</v>
      </c>
      <c r="F65" s="311">
        <f t="shared" si="3"/>
        <v>0</v>
      </c>
      <c r="G65" s="312" t="s">
        <v>49</v>
      </c>
      <c r="H65" s="318"/>
    </row>
    <row r="66" spans="1:8" ht="12.75">
      <c r="A66" s="196">
        <v>55</v>
      </c>
      <c r="B66" s="196" t="s">
        <v>314</v>
      </c>
      <c r="C66" s="310" t="s">
        <v>0</v>
      </c>
      <c r="D66" s="196">
        <v>10</v>
      </c>
      <c r="E66" s="183">
        <v>0</v>
      </c>
      <c r="F66" s="311">
        <f t="shared" si="3"/>
        <v>0</v>
      </c>
      <c r="G66" s="312" t="s">
        <v>49</v>
      </c>
      <c r="H66" s="318"/>
    </row>
    <row r="67" spans="1:8" ht="63.75">
      <c r="A67" s="196">
        <v>56</v>
      </c>
      <c r="B67" s="309" t="s">
        <v>421</v>
      </c>
      <c r="C67" s="310" t="s">
        <v>0</v>
      </c>
      <c r="D67" s="196">
        <v>15</v>
      </c>
      <c r="E67" s="183">
        <v>0</v>
      </c>
      <c r="F67" s="311">
        <f t="shared" si="3"/>
        <v>0</v>
      </c>
      <c r="G67" s="312" t="s">
        <v>49</v>
      </c>
      <c r="H67" s="318"/>
    </row>
    <row r="68" spans="1:8" ht="63.75">
      <c r="A68" s="196">
        <v>57</v>
      </c>
      <c r="B68" s="309" t="s">
        <v>318</v>
      </c>
      <c r="C68" s="310" t="s">
        <v>0</v>
      </c>
      <c r="D68" s="196">
        <v>35</v>
      </c>
      <c r="E68" s="183">
        <v>0</v>
      </c>
      <c r="F68" s="311">
        <f>+D68*E68</f>
        <v>0</v>
      </c>
      <c r="G68" s="312" t="s">
        <v>49</v>
      </c>
      <c r="H68" s="318"/>
    </row>
    <row r="69" spans="1:8" ht="25.5">
      <c r="A69" s="196">
        <v>58</v>
      </c>
      <c r="B69" s="327" t="s">
        <v>339</v>
      </c>
      <c r="C69" s="310" t="s">
        <v>93</v>
      </c>
      <c r="D69" s="196">
        <v>15</v>
      </c>
      <c r="E69" s="183">
        <v>0</v>
      </c>
      <c r="F69" s="311">
        <f>D69*E69</f>
        <v>0</v>
      </c>
      <c r="G69" s="312" t="s">
        <v>49</v>
      </c>
      <c r="H69" s="328"/>
    </row>
    <row r="70" spans="1:8" ht="12.75">
      <c r="A70" s="196">
        <v>59</v>
      </c>
      <c r="B70" s="196" t="s">
        <v>319</v>
      </c>
      <c r="C70" s="310" t="s">
        <v>10</v>
      </c>
      <c r="D70" s="196">
        <v>290</v>
      </c>
      <c r="E70" s="183">
        <v>0</v>
      </c>
      <c r="F70" s="311">
        <f t="shared" si="3"/>
        <v>0</v>
      </c>
      <c r="G70" s="312" t="s">
        <v>49</v>
      </c>
      <c r="H70" s="318"/>
    </row>
    <row r="71" spans="1:8" ht="12.75">
      <c r="A71" s="196">
        <v>60</v>
      </c>
      <c r="B71" s="196" t="s">
        <v>320</v>
      </c>
      <c r="C71" s="310" t="s">
        <v>0</v>
      </c>
      <c r="D71" s="196">
        <v>4</v>
      </c>
      <c r="E71" s="183">
        <v>0</v>
      </c>
      <c r="F71" s="311">
        <f t="shared" si="3"/>
        <v>0</v>
      </c>
      <c r="G71" s="312" t="s">
        <v>49</v>
      </c>
      <c r="H71" s="318"/>
    </row>
    <row r="72" spans="1:8" ht="12.75">
      <c r="A72" s="196">
        <v>61</v>
      </c>
      <c r="B72" s="309" t="s">
        <v>323</v>
      </c>
      <c r="C72" s="310" t="s">
        <v>0</v>
      </c>
      <c r="D72" s="196">
        <v>1</v>
      </c>
      <c r="E72" s="183">
        <v>0</v>
      </c>
      <c r="F72" s="311">
        <f t="shared" si="3"/>
        <v>0</v>
      </c>
      <c r="G72" s="312" t="s">
        <v>49</v>
      </c>
      <c r="H72" s="318"/>
    </row>
    <row r="73" spans="1:8" ht="12.75">
      <c r="A73" s="196">
        <v>62</v>
      </c>
      <c r="B73" s="200" t="s">
        <v>332</v>
      </c>
      <c r="C73" s="310" t="s">
        <v>0</v>
      </c>
      <c r="D73" s="196">
        <v>8</v>
      </c>
      <c r="E73" s="183">
        <v>0</v>
      </c>
      <c r="F73" s="311">
        <f>+D73*E73</f>
        <v>0</v>
      </c>
      <c r="G73" s="312" t="s">
        <v>49</v>
      </c>
      <c r="H73" s="318"/>
    </row>
    <row r="74" spans="1:8" ht="38.25">
      <c r="A74" s="196">
        <v>63</v>
      </c>
      <c r="B74" s="309" t="s">
        <v>76</v>
      </c>
      <c r="C74" s="319" t="s">
        <v>0</v>
      </c>
      <c r="D74" s="314">
        <v>2</v>
      </c>
      <c r="E74" s="183">
        <v>0</v>
      </c>
      <c r="F74" s="315">
        <f>+D74*E74</f>
        <v>0</v>
      </c>
      <c r="G74" s="312" t="s">
        <v>49</v>
      </c>
      <c r="H74" s="320"/>
    </row>
    <row r="75" spans="1:8" ht="12.75">
      <c r="A75" s="196">
        <v>64</v>
      </c>
      <c r="B75" s="196" t="s">
        <v>12</v>
      </c>
      <c r="C75" s="310" t="s">
        <v>13</v>
      </c>
      <c r="D75" s="196">
        <v>6</v>
      </c>
      <c r="E75" s="183">
        <v>0</v>
      </c>
      <c r="F75" s="329">
        <f>+D75*E75</f>
        <v>0</v>
      </c>
      <c r="G75" s="312" t="s">
        <v>49</v>
      </c>
      <c r="H75" s="330"/>
    </row>
    <row r="76" spans="1:8" ht="12.75">
      <c r="A76" s="196">
        <v>65</v>
      </c>
      <c r="B76" s="196" t="s">
        <v>48</v>
      </c>
      <c r="C76" s="310" t="s">
        <v>0</v>
      </c>
      <c r="D76" s="196">
        <v>19</v>
      </c>
      <c r="E76" s="183">
        <v>0</v>
      </c>
      <c r="F76" s="311">
        <f>+D76*E76</f>
        <v>0</v>
      </c>
      <c r="G76" s="312" t="s">
        <v>49</v>
      </c>
      <c r="H76" s="318"/>
    </row>
    <row r="77" spans="1:8" ht="15">
      <c r="A77" s="331">
        <v>80</v>
      </c>
      <c r="B77" s="332" t="s">
        <v>443</v>
      </c>
      <c r="C77" s="333" t="s">
        <v>10</v>
      </c>
      <c r="D77" s="331">
        <v>110</v>
      </c>
      <c r="E77" s="296">
        <v>0</v>
      </c>
      <c r="F77" s="334">
        <f>+D77*E77</f>
        <v>0</v>
      </c>
      <c r="G77" s="335" t="s">
        <v>49</v>
      </c>
      <c r="H77" s="336"/>
    </row>
    <row r="78" spans="1:6" ht="15.75">
      <c r="A78" s="337"/>
      <c r="B78" s="338" t="s">
        <v>11</v>
      </c>
      <c r="C78" s="290"/>
      <c r="D78" s="288"/>
      <c r="E78" s="339"/>
      <c r="F78" s="340">
        <f>SUM(F12:F77)</f>
        <v>0</v>
      </c>
    </row>
    <row r="79" spans="1:6" ht="12">
      <c r="A79" s="215"/>
      <c r="B79" s="215"/>
      <c r="C79" s="215"/>
      <c r="D79" s="215"/>
      <c r="E79" s="215"/>
      <c r="F79" s="215"/>
    </row>
    <row r="80" ht="12">
      <c r="A80" s="215"/>
    </row>
  </sheetData>
  <sheetProtection password="CCAF" sheet="1"/>
  <printOptions/>
  <pageMargins left="0.5" right="0.32" top="0.64" bottom="0.59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58">
      <selection activeCell="F13" sqref="F13"/>
    </sheetView>
  </sheetViews>
  <sheetFormatPr defaultColWidth="9.140625" defaultRowHeight="12"/>
  <cols>
    <col min="1" max="1" width="5.140625" style="0" customWidth="1"/>
    <col min="2" max="2" width="12.00390625" style="0" customWidth="1"/>
    <col min="3" max="3" width="52.57421875" style="0" customWidth="1"/>
    <col min="4" max="4" width="6.140625" style="0" customWidth="1"/>
    <col min="5" max="5" width="8.00390625" style="0" customWidth="1"/>
    <col min="6" max="6" width="10.7109375" style="0" customWidth="1"/>
    <col min="7" max="7" width="14.57421875" style="0" customWidth="1"/>
    <col min="8" max="8" width="15.421875" style="179" customWidth="1"/>
    <col min="10" max="10" width="9.421875" style="0" customWidth="1"/>
    <col min="11" max="11" width="8.00390625" style="0" customWidth="1"/>
    <col min="15" max="15" width="8.421875" style="0" customWidth="1"/>
  </cols>
  <sheetData>
    <row r="1" spans="1:7" ht="23.25">
      <c r="A1" s="6" t="s">
        <v>2</v>
      </c>
      <c r="B1" s="7"/>
      <c r="C1" s="7"/>
      <c r="D1" s="7"/>
      <c r="E1" s="8"/>
      <c r="F1" s="7"/>
      <c r="G1" s="7"/>
    </row>
    <row r="2" spans="1:7" ht="12" customHeight="1">
      <c r="A2" s="6"/>
      <c r="B2" s="7"/>
      <c r="C2" s="7"/>
      <c r="D2" s="7"/>
      <c r="E2" s="8"/>
      <c r="F2" s="7"/>
      <c r="G2" s="7"/>
    </row>
    <row r="3" spans="1:7" ht="19.5" customHeight="1">
      <c r="A3" s="100" t="s">
        <v>343</v>
      </c>
      <c r="B3" s="101"/>
      <c r="C3" s="7"/>
      <c r="D3" s="7"/>
      <c r="E3" s="8"/>
      <c r="F3" s="7"/>
      <c r="G3" s="7"/>
    </row>
    <row r="4" spans="1:7" ht="19.5" customHeight="1">
      <c r="A4" s="40"/>
      <c r="B4" s="102"/>
      <c r="C4" s="103" t="s">
        <v>344</v>
      </c>
      <c r="D4" s="7"/>
      <c r="E4" s="7"/>
      <c r="F4" s="7"/>
      <c r="G4" s="7"/>
    </row>
    <row r="5" spans="1:7" ht="19.5" customHeight="1">
      <c r="A5" s="99" t="s">
        <v>342</v>
      </c>
      <c r="B5" s="7"/>
      <c r="C5" s="7"/>
      <c r="D5" s="7"/>
      <c r="E5" s="7"/>
      <c r="F5" s="7"/>
      <c r="G5" s="7"/>
    </row>
    <row r="6" spans="1:7" ht="14.25">
      <c r="A6" s="41"/>
      <c r="B6" s="7"/>
      <c r="C6" s="7"/>
      <c r="D6" s="7"/>
      <c r="E6" s="7"/>
      <c r="F6" s="7"/>
      <c r="G6" s="7"/>
    </row>
    <row r="7" spans="1:7" ht="15">
      <c r="A7" s="37" t="s">
        <v>341</v>
      </c>
      <c r="B7" s="7"/>
      <c r="C7" s="7"/>
      <c r="D7" s="7"/>
      <c r="E7" s="7"/>
      <c r="F7" s="7"/>
      <c r="G7" s="7"/>
    </row>
    <row r="8" spans="1:7" ht="14.25">
      <c r="A8" s="41"/>
      <c r="B8" s="41"/>
      <c r="C8" s="7"/>
      <c r="D8" s="7"/>
      <c r="E8" s="7"/>
      <c r="F8" s="7"/>
      <c r="G8" s="7"/>
    </row>
    <row r="9" spans="1:7" ht="12.75">
      <c r="A9" s="42" t="s">
        <v>42</v>
      </c>
      <c r="B9" s="42"/>
      <c r="C9" s="7"/>
      <c r="D9" s="9"/>
      <c r="E9" s="9"/>
      <c r="F9" s="9"/>
      <c r="G9" s="9"/>
    </row>
    <row r="10" spans="1:7" ht="12.75">
      <c r="A10" s="9"/>
      <c r="B10" s="9"/>
      <c r="C10" s="10"/>
      <c r="D10" s="11"/>
      <c r="E10" s="11"/>
      <c r="F10" s="7"/>
      <c r="G10" s="7"/>
    </row>
    <row r="11" spans="1:8" ht="12.75">
      <c r="A11" s="43" t="s">
        <v>4</v>
      </c>
      <c r="B11" s="44" t="s">
        <v>1</v>
      </c>
      <c r="C11" s="45" t="s">
        <v>5</v>
      </c>
      <c r="D11" s="46" t="s">
        <v>6</v>
      </c>
      <c r="E11" s="46" t="s">
        <v>7</v>
      </c>
      <c r="F11" s="46" t="s">
        <v>8</v>
      </c>
      <c r="G11" s="47" t="s">
        <v>9</v>
      </c>
      <c r="H11" s="175" t="s">
        <v>422</v>
      </c>
    </row>
    <row r="12" spans="1:8" ht="25.5">
      <c r="A12" s="12">
        <v>1</v>
      </c>
      <c r="B12" s="69" t="s">
        <v>348</v>
      </c>
      <c r="C12" s="72" t="s">
        <v>43</v>
      </c>
      <c r="D12" s="88" t="s">
        <v>10</v>
      </c>
      <c r="E12" s="48">
        <v>390</v>
      </c>
      <c r="F12" s="183">
        <v>0</v>
      </c>
      <c r="G12" s="89">
        <f>+E12*F12</f>
        <v>0</v>
      </c>
      <c r="H12" s="176" t="s">
        <v>423</v>
      </c>
    </row>
    <row r="13" spans="1:8" ht="25.5">
      <c r="A13" s="12">
        <v>2</v>
      </c>
      <c r="B13" s="69" t="s">
        <v>347</v>
      </c>
      <c r="C13" s="94" t="s">
        <v>334</v>
      </c>
      <c r="D13" s="88" t="s">
        <v>10</v>
      </c>
      <c r="E13" s="48">
        <v>412</v>
      </c>
      <c r="F13" s="183">
        <v>0</v>
      </c>
      <c r="G13" s="89">
        <f>E13*F13</f>
        <v>0</v>
      </c>
      <c r="H13" s="176" t="s">
        <v>423</v>
      </c>
    </row>
    <row r="14" spans="1:8" ht="12.75">
      <c r="A14" s="12">
        <v>3</v>
      </c>
      <c r="B14" s="69" t="s">
        <v>354</v>
      </c>
      <c r="C14" s="48" t="s">
        <v>44</v>
      </c>
      <c r="D14" s="88" t="s">
        <v>10</v>
      </c>
      <c r="E14" s="48">
        <v>20</v>
      </c>
      <c r="F14" s="183">
        <v>0</v>
      </c>
      <c r="G14" s="89">
        <f>+E14*F14</f>
        <v>0</v>
      </c>
      <c r="H14" s="176" t="s">
        <v>423</v>
      </c>
    </row>
    <row r="15" spans="1:8" ht="12.75">
      <c r="A15" s="12">
        <v>4</v>
      </c>
      <c r="B15" s="69" t="s">
        <v>353</v>
      </c>
      <c r="C15" s="48" t="s">
        <v>77</v>
      </c>
      <c r="D15" s="88" t="s">
        <v>10</v>
      </c>
      <c r="E15" s="48">
        <v>34</v>
      </c>
      <c r="F15" s="183">
        <v>0</v>
      </c>
      <c r="G15" s="89">
        <f>+E15*F15</f>
        <v>0</v>
      </c>
      <c r="H15" s="176" t="s">
        <v>423</v>
      </c>
    </row>
    <row r="16" spans="1:8" ht="12.75">
      <c r="A16" s="12">
        <v>5</v>
      </c>
      <c r="B16" s="69" t="s">
        <v>349</v>
      </c>
      <c r="C16" s="73" t="s">
        <v>336</v>
      </c>
      <c r="D16" s="88" t="s">
        <v>0</v>
      </c>
      <c r="E16" s="48">
        <v>2048</v>
      </c>
      <c r="F16" s="183">
        <v>0</v>
      </c>
      <c r="G16" s="89">
        <f>E16*F16</f>
        <v>0</v>
      </c>
      <c r="H16" s="176" t="s">
        <v>423</v>
      </c>
    </row>
    <row r="17" spans="1:8" ht="25.5" customHeight="1">
      <c r="A17" s="12">
        <v>6</v>
      </c>
      <c r="B17" s="69" t="s">
        <v>349</v>
      </c>
      <c r="C17" s="72" t="s">
        <v>338</v>
      </c>
      <c r="D17" s="88" t="s">
        <v>0</v>
      </c>
      <c r="E17" s="48">
        <v>191</v>
      </c>
      <c r="F17" s="183">
        <v>0</v>
      </c>
      <c r="G17" s="89">
        <f>E17*F17</f>
        <v>0</v>
      </c>
      <c r="H17" s="176" t="s">
        <v>423</v>
      </c>
    </row>
    <row r="18" spans="1:8" ht="25.5">
      <c r="A18" s="12">
        <v>7</v>
      </c>
      <c r="B18" s="69" t="s">
        <v>350</v>
      </c>
      <c r="C18" s="72" t="s">
        <v>335</v>
      </c>
      <c r="D18" s="88" t="s">
        <v>0</v>
      </c>
      <c r="E18" s="48">
        <v>670</v>
      </c>
      <c r="F18" s="183">
        <v>0</v>
      </c>
      <c r="G18" s="89">
        <f>+E18*F18</f>
        <v>0</v>
      </c>
      <c r="H18" s="176" t="s">
        <v>423</v>
      </c>
    </row>
    <row r="19" spans="1:8" ht="25.5">
      <c r="A19" s="12">
        <v>8</v>
      </c>
      <c r="B19" s="69" t="s">
        <v>351</v>
      </c>
      <c r="C19" s="72" t="s">
        <v>340</v>
      </c>
      <c r="D19" s="88" t="s">
        <v>0</v>
      </c>
      <c r="E19" s="48">
        <v>18</v>
      </c>
      <c r="F19" s="183">
        <v>0</v>
      </c>
      <c r="G19" s="89">
        <f>E19*F19</f>
        <v>0</v>
      </c>
      <c r="H19" s="176" t="s">
        <v>423</v>
      </c>
    </row>
    <row r="20" spans="1:8" ht="12.75">
      <c r="A20" s="12">
        <v>9</v>
      </c>
      <c r="B20" s="69" t="s">
        <v>350</v>
      </c>
      <c r="C20" s="48" t="s">
        <v>337</v>
      </c>
      <c r="D20" s="88" t="s">
        <v>0</v>
      </c>
      <c r="E20" s="48">
        <v>30</v>
      </c>
      <c r="F20" s="183">
        <v>0</v>
      </c>
      <c r="G20" s="89">
        <f>+E20*F20</f>
        <v>0</v>
      </c>
      <c r="H20" s="176" t="s">
        <v>423</v>
      </c>
    </row>
    <row r="21" spans="1:8" ht="12.75">
      <c r="A21" s="12">
        <v>10</v>
      </c>
      <c r="B21" s="69" t="s">
        <v>352</v>
      </c>
      <c r="C21" s="48" t="s">
        <v>69</v>
      </c>
      <c r="D21" s="88" t="s">
        <v>0</v>
      </c>
      <c r="E21" s="48">
        <v>32</v>
      </c>
      <c r="F21" s="183">
        <v>0</v>
      </c>
      <c r="G21" s="89">
        <f>+E21*F21</f>
        <v>0</v>
      </c>
      <c r="H21" s="176" t="s">
        <v>423</v>
      </c>
    </row>
    <row r="22" spans="1:8" ht="12.75">
      <c r="A22" s="48">
        <v>11</v>
      </c>
      <c r="B22" s="69" t="s">
        <v>333</v>
      </c>
      <c r="C22" s="48" t="s">
        <v>45</v>
      </c>
      <c r="D22" s="88" t="s">
        <v>0</v>
      </c>
      <c r="E22" s="48">
        <v>2</v>
      </c>
      <c r="F22" s="183">
        <v>0</v>
      </c>
      <c r="G22" s="107">
        <f aca="true" t="shared" si="0" ref="G22:G74">+E22*F22</f>
        <v>0</v>
      </c>
      <c r="H22" s="176" t="s">
        <v>423</v>
      </c>
    </row>
    <row r="23" spans="1:8" ht="12.75">
      <c r="A23" s="48">
        <v>12</v>
      </c>
      <c r="B23" s="69" t="s">
        <v>246</v>
      </c>
      <c r="C23" s="68" t="s">
        <v>248</v>
      </c>
      <c r="D23" s="88" t="s">
        <v>10</v>
      </c>
      <c r="E23" s="48">
        <v>460</v>
      </c>
      <c r="F23" s="183">
        <v>0</v>
      </c>
      <c r="G23" s="89">
        <f t="shared" si="0"/>
        <v>0</v>
      </c>
      <c r="H23" s="176" t="s">
        <v>423</v>
      </c>
    </row>
    <row r="24" spans="1:8" ht="12.75">
      <c r="A24" s="48">
        <v>13</v>
      </c>
      <c r="B24" s="69" t="s">
        <v>246</v>
      </c>
      <c r="C24" s="68" t="s">
        <v>249</v>
      </c>
      <c r="D24" s="88" t="s">
        <v>10</v>
      </c>
      <c r="E24" s="48">
        <v>820</v>
      </c>
      <c r="F24" s="183">
        <v>0</v>
      </c>
      <c r="G24" s="89">
        <f>+E24*F24</f>
        <v>0</v>
      </c>
      <c r="H24" s="176" t="s">
        <v>423</v>
      </c>
    </row>
    <row r="25" spans="1:8" ht="12.75">
      <c r="A25" s="48">
        <v>14</v>
      </c>
      <c r="B25" s="69" t="s">
        <v>247</v>
      </c>
      <c r="C25" s="68" t="s">
        <v>250</v>
      </c>
      <c r="D25" s="88" t="s">
        <v>10</v>
      </c>
      <c r="E25" s="48">
        <v>240</v>
      </c>
      <c r="F25" s="183">
        <v>0</v>
      </c>
      <c r="G25" s="89">
        <f t="shared" si="0"/>
        <v>0</v>
      </c>
      <c r="H25" s="176" t="s">
        <v>423</v>
      </c>
    </row>
    <row r="26" spans="1:8" ht="12.75">
      <c r="A26" s="48">
        <v>15</v>
      </c>
      <c r="B26" s="74" t="s">
        <v>252</v>
      </c>
      <c r="C26" s="70" t="s">
        <v>70</v>
      </c>
      <c r="D26" s="88" t="s">
        <v>10</v>
      </c>
      <c r="E26" s="70">
        <v>190</v>
      </c>
      <c r="F26" s="183">
        <v>0</v>
      </c>
      <c r="G26" s="89">
        <f t="shared" si="0"/>
        <v>0</v>
      </c>
      <c r="H26" s="176" t="s">
        <v>423</v>
      </c>
    </row>
    <row r="27" spans="1:8" ht="12.75">
      <c r="A27" s="48">
        <v>16</v>
      </c>
      <c r="B27" s="74" t="s">
        <v>252</v>
      </c>
      <c r="C27" s="70" t="s">
        <v>254</v>
      </c>
      <c r="D27" s="88" t="s">
        <v>10</v>
      </c>
      <c r="E27" s="70">
        <v>380</v>
      </c>
      <c r="F27" s="183">
        <v>0</v>
      </c>
      <c r="G27" s="89">
        <f>+E27*F27</f>
        <v>0</v>
      </c>
      <c r="H27" s="176" t="s">
        <v>423</v>
      </c>
    </row>
    <row r="28" spans="1:8" ht="12.75">
      <c r="A28" s="48">
        <v>17</v>
      </c>
      <c r="B28" s="69" t="s">
        <v>253</v>
      </c>
      <c r="C28" s="68" t="s">
        <v>251</v>
      </c>
      <c r="D28" s="88" t="s">
        <v>10</v>
      </c>
      <c r="E28" s="48">
        <v>290</v>
      </c>
      <c r="F28" s="183">
        <v>0</v>
      </c>
      <c r="G28" s="89">
        <f>+E28*F28</f>
        <v>0</v>
      </c>
      <c r="H28" s="176" t="s">
        <v>423</v>
      </c>
    </row>
    <row r="29" spans="1:8" ht="12.75">
      <c r="A29" s="48">
        <v>18</v>
      </c>
      <c r="B29" s="69" t="s">
        <v>253</v>
      </c>
      <c r="C29" s="68" t="s">
        <v>46</v>
      </c>
      <c r="D29" s="88" t="s">
        <v>10</v>
      </c>
      <c r="E29" s="48">
        <v>360</v>
      </c>
      <c r="F29" s="183">
        <v>0</v>
      </c>
      <c r="G29" s="89">
        <f t="shared" si="0"/>
        <v>0</v>
      </c>
      <c r="H29" s="176" t="s">
        <v>423</v>
      </c>
    </row>
    <row r="30" spans="1:8" ht="12.75">
      <c r="A30" s="48">
        <v>19</v>
      </c>
      <c r="B30" s="69" t="s">
        <v>253</v>
      </c>
      <c r="C30" s="70" t="s">
        <v>71</v>
      </c>
      <c r="D30" s="88" t="s">
        <v>10</v>
      </c>
      <c r="E30" s="48">
        <v>1280</v>
      </c>
      <c r="F30" s="183">
        <v>0</v>
      </c>
      <c r="G30" s="89">
        <f>+E30*F30</f>
        <v>0</v>
      </c>
      <c r="H30" s="176" t="s">
        <v>423</v>
      </c>
    </row>
    <row r="31" spans="1:8" ht="12.75">
      <c r="A31" s="48">
        <v>20</v>
      </c>
      <c r="B31" s="69" t="s">
        <v>255</v>
      </c>
      <c r="C31" s="70" t="s">
        <v>72</v>
      </c>
      <c r="D31" s="88" t="s">
        <v>10</v>
      </c>
      <c r="E31" s="48">
        <v>120</v>
      </c>
      <c r="F31" s="183">
        <v>0</v>
      </c>
      <c r="G31" s="89">
        <f t="shared" si="0"/>
        <v>0</v>
      </c>
      <c r="H31" s="176" t="s">
        <v>423</v>
      </c>
    </row>
    <row r="32" spans="1:8" ht="12.75">
      <c r="A32" s="48">
        <v>21</v>
      </c>
      <c r="B32" s="69" t="s">
        <v>255</v>
      </c>
      <c r="C32" s="70" t="s">
        <v>256</v>
      </c>
      <c r="D32" s="88" t="s">
        <v>10</v>
      </c>
      <c r="E32" s="48">
        <v>315</v>
      </c>
      <c r="F32" s="183">
        <v>0</v>
      </c>
      <c r="G32" s="89">
        <f>+E32*F32</f>
        <v>0</v>
      </c>
      <c r="H32" s="176" t="s">
        <v>423</v>
      </c>
    </row>
    <row r="33" spans="1:8" ht="12.75">
      <c r="A33" s="48">
        <v>22</v>
      </c>
      <c r="B33" s="69" t="s">
        <v>257</v>
      </c>
      <c r="C33" s="70" t="s">
        <v>73</v>
      </c>
      <c r="D33" s="88" t="s">
        <v>10</v>
      </c>
      <c r="E33" s="48">
        <v>154</v>
      </c>
      <c r="F33" s="183">
        <v>0</v>
      </c>
      <c r="G33" s="89">
        <f t="shared" si="0"/>
        <v>0</v>
      </c>
      <c r="H33" s="176" t="s">
        <v>423</v>
      </c>
    </row>
    <row r="34" spans="1:8" ht="12.75">
      <c r="A34" s="48">
        <v>23</v>
      </c>
      <c r="B34" s="69" t="s">
        <v>258</v>
      </c>
      <c r="C34" s="70" t="s">
        <v>74</v>
      </c>
      <c r="D34" s="88" t="s">
        <v>10</v>
      </c>
      <c r="E34" s="48">
        <v>10</v>
      </c>
      <c r="F34" s="183">
        <v>0</v>
      </c>
      <c r="G34" s="89">
        <f>+E34*F34</f>
        <v>0</v>
      </c>
      <c r="H34" s="176" t="s">
        <v>423</v>
      </c>
    </row>
    <row r="35" spans="1:8" ht="12.75">
      <c r="A35" s="48">
        <v>24</v>
      </c>
      <c r="B35" s="69" t="s">
        <v>261</v>
      </c>
      <c r="C35" s="48" t="s">
        <v>259</v>
      </c>
      <c r="D35" s="88" t="s">
        <v>10</v>
      </c>
      <c r="E35" s="48">
        <v>690</v>
      </c>
      <c r="F35" s="183">
        <v>0</v>
      </c>
      <c r="G35" s="89">
        <f>+E35*F35</f>
        <v>0</v>
      </c>
      <c r="H35" s="176" t="s">
        <v>423</v>
      </c>
    </row>
    <row r="36" spans="1:8" ht="12.75">
      <c r="A36" s="48">
        <v>25</v>
      </c>
      <c r="B36" s="69" t="s">
        <v>262</v>
      </c>
      <c r="C36" s="70" t="s">
        <v>260</v>
      </c>
      <c r="D36" s="88" t="s">
        <v>10</v>
      </c>
      <c r="E36" s="48">
        <v>2310</v>
      </c>
      <c r="F36" s="183">
        <v>0</v>
      </c>
      <c r="G36" s="89">
        <f t="shared" si="0"/>
        <v>0</v>
      </c>
      <c r="H36" s="176" t="s">
        <v>423</v>
      </c>
    </row>
    <row r="37" spans="1:8" ht="12.75">
      <c r="A37" s="48">
        <v>26</v>
      </c>
      <c r="B37" s="69" t="s">
        <v>262</v>
      </c>
      <c r="C37" s="70" t="s">
        <v>263</v>
      </c>
      <c r="D37" s="88" t="s">
        <v>10</v>
      </c>
      <c r="E37" s="48">
        <v>10400</v>
      </c>
      <c r="F37" s="183">
        <v>0</v>
      </c>
      <c r="G37" s="89">
        <f t="shared" si="0"/>
        <v>0</v>
      </c>
      <c r="H37" s="176" t="s">
        <v>423</v>
      </c>
    </row>
    <row r="38" spans="1:8" ht="12.75">
      <c r="A38" s="48">
        <v>27</v>
      </c>
      <c r="B38" s="69" t="s">
        <v>265</v>
      </c>
      <c r="C38" s="70" t="s">
        <v>264</v>
      </c>
      <c r="D38" s="88" t="s">
        <v>10</v>
      </c>
      <c r="E38" s="48">
        <v>19300</v>
      </c>
      <c r="F38" s="183">
        <v>0</v>
      </c>
      <c r="G38" s="89">
        <f t="shared" si="0"/>
        <v>0</v>
      </c>
      <c r="H38" s="176" t="s">
        <v>423</v>
      </c>
    </row>
    <row r="39" spans="1:8" ht="12.75">
      <c r="A39" s="48">
        <v>28</v>
      </c>
      <c r="B39" s="69" t="s">
        <v>265</v>
      </c>
      <c r="C39" s="73" t="s">
        <v>266</v>
      </c>
      <c r="D39" s="88" t="s">
        <v>10</v>
      </c>
      <c r="E39" s="48">
        <v>70</v>
      </c>
      <c r="F39" s="183">
        <v>0</v>
      </c>
      <c r="G39" s="89">
        <f t="shared" si="0"/>
        <v>0</v>
      </c>
      <c r="H39" s="176" t="s">
        <v>423</v>
      </c>
    </row>
    <row r="40" spans="1:8" ht="12.75">
      <c r="A40" s="48">
        <v>29</v>
      </c>
      <c r="B40" s="69" t="s">
        <v>265</v>
      </c>
      <c r="C40" s="73" t="s">
        <v>267</v>
      </c>
      <c r="D40" s="88" t="s">
        <v>10</v>
      </c>
      <c r="E40" s="48">
        <v>105</v>
      </c>
      <c r="F40" s="183">
        <v>0</v>
      </c>
      <c r="G40" s="89">
        <f t="shared" si="0"/>
        <v>0</v>
      </c>
      <c r="H40" s="176" t="s">
        <v>423</v>
      </c>
    </row>
    <row r="41" spans="1:8" ht="12.75">
      <c r="A41" s="48">
        <v>30</v>
      </c>
      <c r="B41" s="69" t="s">
        <v>269</v>
      </c>
      <c r="C41" s="70" t="s">
        <v>268</v>
      </c>
      <c r="D41" s="88" t="s">
        <v>10</v>
      </c>
      <c r="E41" s="48">
        <v>1060</v>
      </c>
      <c r="F41" s="183">
        <v>0</v>
      </c>
      <c r="G41" s="89">
        <f t="shared" si="0"/>
        <v>0</v>
      </c>
      <c r="H41" s="176" t="s">
        <v>423</v>
      </c>
    </row>
    <row r="42" spans="1:8" ht="12.75">
      <c r="A42" s="48">
        <v>31</v>
      </c>
      <c r="B42" s="69" t="s">
        <v>272</v>
      </c>
      <c r="C42" s="70" t="s">
        <v>271</v>
      </c>
      <c r="D42" s="88" t="s">
        <v>10</v>
      </c>
      <c r="E42" s="48">
        <v>90</v>
      </c>
      <c r="F42" s="183">
        <v>0</v>
      </c>
      <c r="G42" s="89">
        <f>+E42*F42</f>
        <v>0</v>
      </c>
      <c r="H42" s="176" t="s">
        <v>423</v>
      </c>
    </row>
    <row r="43" spans="1:8" ht="12.75">
      <c r="A43" s="48">
        <v>32</v>
      </c>
      <c r="B43" s="69" t="s">
        <v>269</v>
      </c>
      <c r="C43" s="73" t="s">
        <v>270</v>
      </c>
      <c r="D43" s="88" t="s">
        <v>10</v>
      </c>
      <c r="E43" s="48">
        <v>830</v>
      </c>
      <c r="F43" s="183">
        <v>0</v>
      </c>
      <c r="G43" s="89">
        <f t="shared" si="0"/>
        <v>0</v>
      </c>
      <c r="H43" s="176" t="s">
        <v>423</v>
      </c>
    </row>
    <row r="44" spans="1:8" ht="12.75">
      <c r="A44" s="48">
        <v>33</v>
      </c>
      <c r="B44" s="69" t="s">
        <v>274</v>
      </c>
      <c r="C44" s="70" t="s">
        <v>273</v>
      </c>
      <c r="D44" s="88" t="s">
        <v>10</v>
      </c>
      <c r="E44" s="48">
        <v>105</v>
      </c>
      <c r="F44" s="183">
        <v>0</v>
      </c>
      <c r="G44" s="89">
        <f t="shared" si="0"/>
        <v>0</v>
      </c>
      <c r="H44" s="176" t="s">
        <v>423</v>
      </c>
    </row>
    <row r="45" spans="1:8" ht="12.75">
      <c r="A45" s="48">
        <v>34</v>
      </c>
      <c r="B45" s="69" t="s">
        <v>274</v>
      </c>
      <c r="C45" s="73" t="s">
        <v>275</v>
      </c>
      <c r="D45" s="88" t="s">
        <v>10</v>
      </c>
      <c r="E45" s="48">
        <v>580</v>
      </c>
      <c r="F45" s="183">
        <v>0</v>
      </c>
      <c r="G45" s="89">
        <f t="shared" si="0"/>
        <v>0</v>
      </c>
      <c r="H45" s="176" t="s">
        <v>423</v>
      </c>
    </row>
    <row r="46" spans="1:8" ht="12.75">
      <c r="A46" s="48">
        <v>35</v>
      </c>
      <c r="B46" s="69" t="s">
        <v>277</v>
      </c>
      <c r="C46" s="68" t="s">
        <v>276</v>
      </c>
      <c r="D46" s="88" t="s">
        <v>10</v>
      </c>
      <c r="E46" s="48">
        <v>1110</v>
      </c>
      <c r="F46" s="183">
        <v>0</v>
      </c>
      <c r="G46" s="89">
        <f t="shared" si="0"/>
        <v>0</v>
      </c>
      <c r="H46" s="176" t="s">
        <v>423</v>
      </c>
    </row>
    <row r="47" spans="1:8" ht="12.75">
      <c r="A47" s="48">
        <v>36</v>
      </c>
      <c r="B47" s="69" t="s">
        <v>279</v>
      </c>
      <c r="C47" s="70" t="s">
        <v>278</v>
      </c>
      <c r="D47" s="88" t="s">
        <v>10</v>
      </c>
      <c r="E47" s="48">
        <v>116</v>
      </c>
      <c r="F47" s="183">
        <v>0</v>
      </c>
      <c r="G47" s="89">
        <f>+E47*F47</f>
        <v>0</v>
      </c>
      <c r="H47" s="176" t="s">
        <v>423</v>
      </c>
    </row>
    <row r="48" spans="1:8" ht="12.75">
      <c r="A48" s="48">
        <v>37</v>
      </c>
      <c r="B48" s="69" t="s">
        <v>258</v>
      </c>
      <c r="C48" s="70" t="s">
        <v>280</v>
      </c>
      <c r="D48" s="88" t="s">
        <v>10</v>
      </c>
      <c r="E48" s="48">
        <v>64</v>
      </c>
      <c r="F48" s="183">
        <v>0</v>
      </c>
      <c r="G48" s="89">
        <f t="shared" si="0"/>
        <v>0</v>
      </c>
      <c r="H48" s="176" t="s">
        <v>423</v>
      </c>
    </row>
    <row r="49" spans="1:8" ht="12.75">
      <c r="A49" s="48">
        <v>38</v>
      </c>
      <c r="B49" s="69" t="s">
        <v>282</v>
      </c>
      <c r="C49" s="70" t="s">
        <v>281</v>
      </c>
      <c r="D49" s="88" t="s">
        <v>10</v>
      </c>
      <c r="E49" s="48">
        <v>54</v>
      </c>
      <c r="F49" s="183">
        <v>0</v>
      </c>
      <c r="G49" s="89">
        <f>+E49*F49</f>
        <v>0</v>
      </c>
      <c r="H49" s="176" t="s">
        <v>423</v>
      </c>
    </row>
    <row r="50" spans="1:8" ht="12.75">
      <c r="A50" s="48">
        <v>39</v>
      </c>
      <c r="B50" s="69" t="s">
        <v>282</v>
      </c>
      <c r="C50" s="70" t="s">
        <v>283</v>
      </c>
      <c r="D50" s="88" t="s">
        <v>10</v>
      </c>
      <c r="E50" s="48">
        <v>33</v>
      </c>
      <c r="F50" s="183">
        <v>0</v>
      </c>
      <c r="G50" s="96">
        <f t="shared" si="0"/>
        <v>0</v>
      </c>
      <c r="H50" s="176" t="s">
        <v>423</v>
      </c>
    </row>
    <row r="51" spans="1:8" ht="12.75">
      <c r="A51" s="48">
        <v>40</v>
      </c>
      <c r="B51" s="69" t="s">
        <v>285</v>
      </c>
      <c r="C51" s="70" t="s">
        <v>284</v>
      </c>
      <c r="D51" s="88" t="s">
        <v>10</v>
      </c>
      <c r="E51" s="48">
        <v>136</v>
      </c>
      <c r="F51" s="183">
        <v>0</v>
      </c>
      <c r="G51" s="96">
        <f>+E51*F51</f>
        <v>0</v>
      </c>
      <c r="H51" s="176" t="s">
        <v>423</v>
      </c>
    </row>
    <row r="52" spans="1:8" ht="12.75">
      <c r="A52" s="48">
        <v>41</v>
      </c>
      <c r="B52" s="69" t="s">
        <v>287</v>
      </c>
      <c r="C52" s="70" t="s">
        <v>286</v>
      </c>
      <c r="D52" s="88" t="s">
        <v>10</v>
      </c>
      <c r="E52" s="48">
        <v>136</v>
      </c>
      <c r="F52" s="183">
        <v>0</v>
      </c>
      <c r="G52" s="96">
        <f>+E52*F52</f>
        <v>0</v>
      </c>
      <c r="H52" s="176" t="s">
        <v>423</v>
      </c>
    </row>
    <row r="53" spans="1:8" ht="12.75">
      <c r="A53" s="48">
        <v>42</v>
      </c>
      <c r="B53" s="69" t="s">
        <v>297</v>
      </c>
      <c r="C53" s="68" t="s">
        <v>47</v>
      </c>
      <c r="D53" s="88" t="s">
        <v>0</v>
      </c>
      <c r="E53" s="48">
        <v>91</v>
      </c>
      <c r="F53" s="183">
        <v>0</v>
      </c>
      <c r="G53" s="89">
        <f t="shared" si="0"/>
        <v>0</v>
      </c>
      <c r="H53" s="176" t="s">
        <v>423</v>
      </c>
    </row>
    <row r="54" spans="1:8" ht="12.75">
      <c r="A54" s="48">
        <v>43</v>
      </c>
      <c r="B54" s="69" t="s">
        <v>299</v>
      </c>
      <c r="C54" s="70" t="s">
        <v>288</v>
      </c>
      <c r="D54" s="88" t="s">
        <v>0</v>
      </c>
      <c r="E54" s="48">
        <v>56</v>
      </c>
      <c r="F54" s="183">
        <v>0</v>
      </c>
      <c r="G54" s="89">
        <f t="shared" si="0"/>
        <v>0</v>
      </c>
      <c r="H54" s="176" t="s">
        <v>423</v>
      </c>
    </row>
    <row r="55" spans="1:8" ht="12.75">
      <c r="A55" s="48">
        <v>44</v>
      </c>
      <c r="B55" s="69" t="s">
        <v>300</v>
      </c>
      <c r="C55" s="68" t="s">
        <v>289</v>
      </c>
      <c r="D55" s="88" t="s">
        <v>0</v>
      </c>
      <c r="E55" s="48">
        <v>69</v>
      </c>
      <c r="F55" s="183">
        <v>0</v>
      </c>
      <c r="G55" s="89">
        <f t="shared" si="0"/>
        <v>0</v>
      </c>
      <c r="H55" s="176" t="s">
        <v>423</v>
      </c>
    </row>
    <row r="56" spans="1:8" ht="12.75">
      <c r="A56" s="48">
        <v>45</v>
      </c>
      <c r="B56" s="69" t="s">
        <v>301</v>
      </c>
      <c r="C56" s="68" t="s">
        <v>290</v>
      </c>
      <c r="D56" s="88" t="s">
        <v>0</v>
      </c>
      <c r="E56" s="48">
        <v>21</v>
      </c>
      <c r="F56" s="183">
        <v>0</v>
      </c>
      <c r="G56" s="89">
        <f t="shared" si="0"/>
        <v>0</v>
      </c>
      <c r="H56" s="176" t="s">
        <v>423</v>
      </c>
    </row>
    <row r="57" spans="1:8" ht="12.75">
      <c r="A57" s="48">
        <v>46</v>
      </c>
      <c r="B57" s="69" t="s">
        <v>292</v>
      </c>
      <c r="C57" s="70" t="s">
        <v>291</v>
      </c>
      <c r="D57" s="88" t="s">
        <v>0</v>
      </c>
      <c r="E57" s="48">
        <v>3</v>
      </c>
      <c r="F57" s="183">
        <v>0</v>
      </c>
      <c r="G57" s="89">
        <f aca="true" t="shared" si="1" ref="G57:G62">+E57*F57</f>
        <v>0</v>
      </c>
      <c r="H57" s="176" t="s">
        <v>423</v>
      </c>
    </row>
    <row r="58" spans="1:8" ht="12.75">
      <c r="A58" s="48">
        <v>47</v>
      </c>
      <c r="B58" s="69" t="s">
        <v>298</v>
      </c>
      <c r="C58" s="71" t="s">
        <v>295</v>
      </c>
      <c r="D58" s="88" t="s">
        <v>0</v>
      </c>
      <c r="E58" s="97">
        <v>121</v>
      </c>
      <c r="F58" s="183">
        <v>0</v>
      </c>
      <c r="G58" s="89">
        <f t="shared" si="1"/>
        <v>0</v>
      </c>
      <c r="H58" s="176" t="s">
        <v>423</v>
      </c>
    </row>
    <row r="59" spans="1:8" ht="12.75">
      <c r="A59" s="48">
        <v>48</v>
      </c>
      <c r="B59" s="69" t="s">
        <v>298</v>
      </c>
      <c r="C59" s="71" t="s">
        <v>294</v>
      </c>
      <c r="D59" s="88" t="s">
        <v>0</v>
      </c>
      <c r="E59" s="97">
        <v>14</v>
      </c>
      <c r="F59" s="183">
        <v>0</v>
      </c>
      <c r="G59" s="89">
        <f>+E59*F59</f>
        <v>0</v>
      </c>
      <c r="H59" s="176" t="s">
        <v>423</v>
      </c>
    </row>
    <row r="60" spans="1:8" ht="12.75">
      <c r="A60" s="48">
        <v>49</v>
      </c>
      <c r="B60" s="69" t="s">
        <v>302</v>
      </c>
      <c r="C60" s="71" t="s">
        <v>296</v>
      </c>
      <c r="D60" s="88" t="s">
        <v>0</v>
      </c>
      <c r="E60" s="70">
        <v>1</v>
      </c>
      <c r="F60" s="183">
        <v>0</v>
      </c>
      <c r="G60" s="89">
        <f t="shared" si="1"/>
        <v>0</v>
      </c>
      <c r="H60" s="176" t="s">
        <v>423</v>
      </c>
    </row>
    <row r="61" spans="1:8" ht="25.5">
      <c r="A61" s="48">
        <v>50</v>
      </c>
      <c r="B61" s="69" t="s">
        <v>311</v>
      </c>
      <c r="C61" s="71" t="s">
        <v>309</v>
      </c>
      <c r="D61" s="88" t="s">
        <v>0</v>
      </c>
      <c r="E61" s="70">
        <v>1387</v>
      </c>
      <c r="F61" s="183">
        <v>0</v>
      </c>
      <c r="G61" s="89">
        <f t="shared" si="1"/>
        <v>0</v>
      </c>
      <c r="H61" s="176" t="s">
        <v>423</v>
      </c>
    </row>
    <row r="62" spans="1:8" ht="25.5">
      <c r="A62" s="48">
        <v>51</v>
      </c>
      <c r="B62" s="69" t="s">
        <v>311</v>
      </c>
      <c r="C62" s="71" t="s">
        <v>310</v>
      </c>
      <c r="D62" s="88" t="s">
        <v>0</v>
      </c>
      <c r="E62" s="70">
        <v>280</v>
      </c>
      <c r="F62" s="183">
        <v>0</v>
      </c>
      <c r="G62" s="89">
        <f t="shared" si="1"/>
        <v>0</v>
      </c>
      <c r="H62" s="176" t="s">
        <v>423</v>
      </c>
    </row>
    <row r="63" spans="1:8" ht="38.25">
      <c r="A63" s="48">
        <v>52</v>
      </c>
      <c r="B63" s="69" t="s">
        <v>311</v>
      </c>
      <c r="C63" s="71" t="s">
        <v>312</v>
      </c>
      <c r="D63" s="88" t="s">
        <v>0</v>
      </c>
      <c r="E63" s="70">
        <v>144</v>
      </c>
      <c r="F63" s="183">
        <v>0</v>
      </c>
      <c r="G63" s="89">
        <f>+E63*F63</f>
        <v>0</v>
      </c>
      <c r="H63" s="176" t="s">
        <v>423</v>
      </c>
    </row>
    <row r="64" spans="1:8" ht="38.25">
      <c r="A64" s="48">
        <v>53</v>
      </c>
      <c r="B64" s="69" t="s">
        <v>311</v>
      </c>
      <c r="C64" s="71" t="s">
        <v>313</v>
      </c>
      <c r="D64" s="88" t="s">
        <v>0</v>
      </c>
      <c r="E64" s="70">
        <v>63</v>
      </c>
      <c r="F64" s="183">
        <v>0</v>
      </c>
      <c r="G64" s="89">
        <f>+E64*F64</f>
        <v>0</v>
      </c>
      <c r="H64" s="176" t="s">
        <v>423</v>
      </c>
    </row>
    <row r="65" spans="1:8" ht="25.5">
      <c r="A65" s="48">
        <v>54</v>
      </c>
      <c r="B65" s="69" t="s">
        <v>316</v>
      </c>
      <c r="C65" s="71" t="s">
        <v>315</v>
      </c>
      <c r="D65" s="88" t="s">
        <v>0</v>
      </c>
      <c r="E65" s="70">
        <v>18</v>
      </c>
      <c r="F65" s="183">
        <v>0</v>
      </c>
      <c r="G65" s="89">
        <f>+E65*F65</f>
        <v>0</v>
      </c>
      <c r="H65" s="176" t="s">
        <v>423</v>
      </c>
    </row>
    <row r="66" spans="1:8" ht="13.5" customHeight="1">
      <c r="A66" s="48">
        <v>55</v>
      </c>
      <c r="B66" s="69" t="s">
        <v>317</v>
      </c>
      <c r="C66" s="48" t="s">
        <v>314</v>
      </c>
      <c r="D66" s="88" t="s">
        <v>0</v>
      </c>
      <c r="E66" s="48">
        <v>10</v>
      </c>
      <c r="F66" s="183">
        <v>0</v>
      </c>
      <c r="G66" s="89">
        <f t="shared" si="0"/>
        <v>0</v>
      </c>
      <c r="H66" s="176" t="s">
        <v>423</v>
      </c>
    </row>
    <row r="67" spans="1:8" ht="84" customHeight="1">
      <c r="A67" s="48">
        <v>56</v>
      </c>
      <c r="B67" s="69" t="s">
        <v>50</v>
      </c>
      <c r="C67" s="72" t="s">
        <v>420</v>
      </c>
      <c r="D67" s="88" t="s">
        <v>0</v>
      </c>
      <c r="E67" s="48">
        <v>15</v>
      </c>
      <c r="F67" s="183">
        <v>0</v>
      </c>
      <c r="G67" s="89">
        <f>+E67*F67</f>
        <v>0</v>
      </c>
      <c r="H67" s="176" t="s">
        <v>423</v>
      </c>
    </row>
    <row r="68" spans="1:8" ht="84" customHeight="1">
      <c r="A68" s="48">
        <v>57</v>
      </c>
      <c r="B68" s="69" t="s">
        <v>50</v>
      </c>
      <c r="C68" s="72" t="s">
        <v>318</v>
      </c>
      <c r="D68" s="88" t="s">
        <v>0</v>
      </c>
      <c r="E68" s="48">
        <v>35</v>
      </c>
      <c r="F68" s="183">
        <v>0</v>
      </c>
      <c r="G68" s="89">
        <f t="shared" si="0"/>
        <v>0</v>
      </c>
      <c r="H68" s="176" t="s">
        <v>423</v>
      </c>
    </row>
    <row r="69" spans="1:8" ht="25.5">
      <c r="A69" s="48">
        <v>58</v>
      </c>
      <c r="B69" s="69" t="s">
        <v>355</v>
      </c>
      <c r="C69" s="95" t="s">
        <v>339</v>
      </c>
      <c r="D69" s="88" t="s">
        <v>93</v>
      </c>
      <c r="E69" s="48">
        <v>15</v>
      </c>
      <c r="F69" s="183">
        <v>0</v>
      </c>
      <c r="G69" s="89">
        <f>E69*F69</f>
        <v>0</v>
      </c>
      <c r="H69" s="176" t="s">
        <v>423</v>
      </c>
    </row>
    <row r="70" spans="1:8" ht="12.75">
      <c r="A70" s="48">
        <v>59</v>
      </c>
      <c r="B70" s="69" t="s">
        <v>321</v>
      </c>
      <c r="C70" s="48" t="s">
        <v>319</v>
      </c>
      <c r="D70" s="88" t="s">
        <v>10</v>
      </c>
      <c r="E70" s="48">
        <v>290</v>
      </c>
      <c r="F70" s="183">
        <v>0</v>
      </c>
      <c r="G70" s="89">
        <f t="shared" si="0"/>
        <v>0</v>
      </c>
      <c r="H70" s="176" t="s">
        <v>423</v>
      </c>
    </row>
    <row r="71" spans="1:8" ht="12.75">
      <c r="A71" s="48">
        <v>60</v>
      </c>
      <c r="B71" s="69" t="s">
        <v>322</v>
      </c>
      <c r="C71" s="48" t="s">
        <v>320</v>
      </c>
      <c r="D71" s="88" t="s">
        <v>0</v>
      </c>
      <c r="E71" s="48">
        <v>4</v>
      </c>
      <c r="F71" s="183">
        <v>0</v>
      </c>
      <c r="G71" s="89">
        <f>+E71*F71</f>
        <v>0</v>
      </c>
      <c r="H71" s="176" t="s">
        <v>423</v>
      </c>
    </row>
    <row r="72" spans="1:8" ht="12.75">
      <c r="A72" s="48">
        <v>61</v>
      </c>
      <c r="B72" s="69" t="s">
        <v>324</v>
      </c>
      <c r="C72" s="48" t="s">
        <v>323</v>
      </c>
      <c r="D72" s="88" t="s">
        <v>0</v>
      </c>
      <c r="E72" s="48">
        <v>1</v>
      </c>
      <c r="F72" s="183">
        <v>0</v>
      </c>
      <c r="G72" s="89">
        <f t="shared" si="0"/>
        <v>0</v>
      </c>
      <c r="H72" s="176" t="s">
        <v>423</v>
      </c>
    </row>
    <row r="73" spans="1:8" ht="12.75">
      <c r="A73" s="48">
        <v>62</v>
      </c>
      <c r="B73" s="69" t="s">
        <v>325</v>
      </c>
      <c r="C73" s="73" t="s">
        <v>75</v>
      </c>
      <c r="D73" s="88" t="s">
        <v>0</v>
      </c>
      <c r="E73" s="48">
        <v>8</v>
      </c>
      <c r="F73" s="183">
        <v>0</v>
      </c>
      <c r="G73" s="89">
        <f t="shared" si="0"/>
        <v>0</v>
      </c>
      <c r="H73" s="176" t="s">
        <v>423</v>
      </c>
    </row>
    <row r="74" spans="1:8" ht="38.25">
      <c r="A74" s="48">
        <v>63</v>
      </c>
      <c r="B74" s="69" t="s">
        <v>293</v>
      </c>
      <c r="C74" s="72" t="s">
        <v>76</v>
      </c>
      <c r="D74" s="88" t="s">
        <v>0</v>
      </c>
      <c r="E74" s="70">
        <v>2</v>
      </c>
      <c r="F74" s="183">
        <v>0</v>
      </c>
      <c r="G74" s="89">
        <f t="shared" si="0"/>
        <v>0</v>
      </c>
      <c r="H74" s="176" t="s">
        <v>423</v>
      </c>
    </row>
    <row r="75" spans="1:8" ht="13.5" customHeight="1">
      <c r="A75" s="48">
        <v>64</v>
      </c>
      <c r="B75" s="69" t="s">
        <v>49</v>
      </c>
      <c r="C75" s="48" t="s">
        <v>12</v>
      </c>
      <c r="D75" s="88" t="s">
        <v>13</v>
      </c>
      <c r="E75" s="48">
        <v>6</v>
      </c>
      <c r="F75" s="183">
        <v>0</v>
      </c>
      <c r="G75" s="98">
        <f>+E75*F75</f>
        <v>0</v>
      </c>
      <c r="H75" s="176" t="s">
        <v>423</v>
      </c>
    </row>
    <row r="76" spans="1:8" ht="12.75">
      <c r="A76" s="48">
        <v>65</v>
      </c>
      <c r="B76" s="69" t="s">
        <v>326</v>
      </c>
      <c r="C76" s="68" t="s">
        <v>48</v>
      </c>
      <c r="D76" s="88" t="s">
        <v>0</v>
      </c>
      <c r="E76" s="48">
        <v>19</v>
      </c>
      <c r="F76" s="183">
        <v>0</v>
      </c>
      <c r="G76" s="89">
        <f>+E76*F76</f>
        <v>0</v>
      </c>
      <c r="H76" s="176" t="s">
        <v>423</v>
      </c>
    </row>
    <row r="77" spans="1:8" s="292" customFormat="1" ht="15">
      <c r="A77" s="299">
        <v>80</v>
      </c>
      <c r="B77" s="300" t="s">
        <v>49</v>
      </c>
      <c r="C77" s="294" t="s">
        <v>443</v>
      </c>
      <c r="D77" s="295" t="s">
        <v>10</v>
      </c>
      <c r="E77" s="293">
        <v>110</v>
      </c>
      <c r="F77" s="296">
        <v>0</v>
      </c>
      <c r="G77" s="297">
        <f>+E77*F77</f>
        <v>0</v>
      </c>
      <c r="H77" s="298" t="s">
        <v>49</v>
      </c>
    </row>
    <row r="78" spans="1:8" ht="12.75">
      <c r="A78" s="151"/>
      <c r="B78" s="152"/>
      <c r="C78" s="153"/>
      <c r="D78" s="154"/>
      <c r="E78" s="153"/>
      <c r="F78" s="184"/>
      <c r="G78" s="150"/>
      <c r="H78" s="177"/>
    </row>
    <row r="79" spans="1:8" ht="12.75">
      <c r="A79" s="42" t="s">
        <v>425</v>
      </c>
      <c r="B79" s="152"/>
      <c r="C79" s="153"/>
      <c r="D79" s="154"/>
      <c r="E79" s="153"/>
      <c r="F79" s="184"/>
      <c r="G79" s="150"/>
      <c r="H79" s="177"/>
    </row>
    <row r="80" spans="1:8" ht="12.75">
      <c r="A80" s="151" t="s">
        <v>426</v>
      </c>
      <c r="B80" s="152"/>
      <c r="C80" s="153"/>
      <c r="D80" s="154"/>
      <c r="E80" s="153"/>
      <c r="F80" s="184"/>
      <c r="G80" s="150"/>
      <c r="H80" s="177"/>
    </row>
    <row r="81" spans="1:8" ht="12.75">
      <c r="A81" s="157">
        <v>66</v>
      </c>
      <c r="B81" s="69" t="s">
        <v>49</v>
      </c>
      <c r="C81" s="159" t="s">
        <v>427</v>
      </c>
      <c r="D81" s="160" t="s">
        <v>10</v>
      </c>
      <c r="E81" s="157">
        <v>4900</v>
      </c>
      <c r="F81" s="185">
        <v>0</v>
      </c>
      <c r="G81" s="161">
        <f>F81*E81</f>
        <v>0</v>
      </c>
      <c r="H81" s="180" t="s">
        <v>49</v>
      </c>
    </row>
    <row r="82" spans="1:8" ht="12.75">
      <c r="A82" s="157">
        <v>67</v>
      </c>
      <c r="B82" s="69" t="s">
        <v>49</v>
      </c>
      <c r="C82" s="159" t="s">
        <v>428</v>
      </c>
      <c r="D82" s="160" t="s">
        <v>10</v>
      </c>
      <c r="E82" s="157">
        <v>4050</v>
      </c>
      <c r="F82" s="185">
        <v>0</v>
      </c>
      <c r="G82" s="161">
        <f>F82*E82</f>
        <v>0</v>
      </c>
      <c r="H82" s="180" t="s">
        <v>49</v>
      </c>
    </row>
    <row r="83" spans="1:8" ht="12.75">
      <c r="A83" s="157">
        <v>68</v>
      </c>
      <c r="B83" s="69" t="s">
        <v>49</v>
      </c>
      <c r="C83" s="159" t="s">
        <v>429</v>
      </c>
      <c r="D83" s="160" t="s">
        <v>10</v>
      </c>
      <c r="E83" s="157">
        <v>3400</v>
      </c>
      <c r="F83" s="185">
        <v>0</v>
      </c>
      <c r="G83" s="161">
        <f>F83*E83</f>
        <v>0</v>
      </c>
      <c r="H83" s="180" t="s">
        <v>49</v>
      </c>
    </row>
    <row r="84" spans="1:8" ht="12.75">
      <c r="A84" s="168">
        <v>69</v>
      </c>
      <c r="B84" s="169" t="s">
        <v>49</v>
      </c>
      <c r="C84" s="170" t="s">
        <v>430</v>
      </c>
      <c r="D84" s="171" t="s">
        <v>436</v>
      </c>
      <c r="E84" s="168">
        <v>1</v>
      </c>
      <c r="F84" s="185">
        <v>0</v>
      </c>
      <c r="G84" s="172">
        <f>F84*E84</f>
        <v>0</v>
      </c>
      <c r="H84" s="180" t="s">
        <v>49</v>
      </c>
    </row>
    <row r="85" spans="1:8" ht="12.75">
      <c r="A85" s="157">
        <v>70</v>
      </c>
      <c r="B85" s="158" t="s">
        <v>49</v>
      </c>
      <c r="C85" s="159" t="s">
        <v>439</v>
      </c>
      <c r="D85" s="160" t="s">
        <v>409</v>
      </c>
      <c r="E85" s="157">
        <v>32.9</v>
      </c>
      <c r="F85" s="185">
        <v>0</v>
      </c>
      <c r="G85" s="161">
        <f>F85*E85</f>
        <v>0</v>
      </c>
      <c r="H85" s="180" t="s">
        <v>49</v>
      </c>
    </row>
    <row r="86" spans="1:8" ht="12.75">
      <c r="A86" s="153"/>
      <c r="B86" s="152"/>
      <c r="C86" s="155"/>
      <c r="D86" s="154"/>
      <c r="E86" s="153"/>
      <c r="F86" s="184"/>
      <c r="G86" s="150"/>
      <c r="H86" s="177"/>
    </row>
    <row r="87" spans="1:8" ht="12.75">
      <c r="A87" s="42" t="s">
        <v>440</v>
      </c>
      <c r="B87" s="152"/>
      <c r="C87" s="155"/>
      <c r="D87" s="154"/>
      <c r="E87" s="153"/>
      <c r="F87" s="184"/>
      <c r="G87" s="150"/>
      <c r="H87" s="177"/>
    </row>
    <row r="88" spans="1:8" ht="12.75">
      <c r="A88" s="151"/>
      <c r="B88" s="152"/>
      <c r="C88" s="155"/>
      <c r="D88" s="154"/>
      <c r="E88" s="153"/>
      <c r="F88" s="184"/>
      <c r="G88" s="150"/>
      <c r="H88" s="177"/>
    </row>
    <row r="89" spans="1:8" ht="12.75">
      <c r="A89" s="157">
        <v>71</v>
      </c>
      <c r="B89" s="69" t="s">
        <v>49</v>
      </c>
      <c r="C89" s="159" t="s">
        <v>431</v>
      </c>
      <c r="D89" s="160" t="s">
        <v>437</v>
      </c>
      <c r="E89" s="160">
        <v>150</v>
      </c>
      <c r="F89" s="185">
        <v>0</v>
      </c>
      <c r="G89" s="161">
        <f>F89*E89</f>
        <v>0</v>
      </c>
      <c r="H89" s="180" t="s">
        <v>49</v>
      </c>
    </row>
    <row r="90" spans="1:8" ht="25.5">
      <c r="A90" s="157">
        <v>72</v>
      </c>
      <c r="B90" s="69" t="s">
        <v>49</v>
      </c>
      <c r="C90" s="159" t="s">
        <v>435</v>
      </c>
      <c r="D90" s="160" t="s">
        <v>437</v>
      </c>
      <c r="E90" s="160">
        <v>30</v>
      </c>
      <c r="F90" s="185">
        <v>0</v>
      </c>
      <c r="G90" s="161">
        <f>F90*E90</f>
        <v>0</v>
      </c>
      <c r="H90" s="180" t="s">
        <v>49</v>
      </c>
    </row>
    <row r="91" spans="1:8" ht="12.75">
      <c r="A91" s="157">
        <v>73</v>
      </c>
      <c r="B91" s="69" t="s">
        <v>49</v>
      </c>
      <c r="C91" s="159" t="s">
        <v>432</v>
      </c>
      <c r="D91" s="160" t="s">
        <v>437</v>
      </c>
      <c r="E91" s="160">
        <v>70</v>
      </c>
      <c r="F91" s="185">
        <v>0</v>
      </c>
      <c r="G91" s="161">
        <f>F91*E91</f>
        <v>0</v>
      </c>
      <c r="H91" s="180" t="s">
        <v>49</v>
      </c>
    </row>
    <row r="92" spans="1:8" ht="12.75">
      <c r="A92" s="157">
        <v>74</v>
      </c>
      <c r="B92" s="69" t="s">
        <v>49</v>
      </c>
      <c r="C92" s="159" t="s">
        <v>433</v>
      </c>
      <c r="D92" s="160" t="s">
        <v>437</v>
      </c>
      <c r="E92" s="160">
        <v>50</v>
      </c>
      <c r="F92" s="185">
        <v>0</v>
      </c>
      <c r="G92" s="161">
        <f>F92*E92</f>
        <v>0</v>
      </c>
      <c r="H92" s="180" t="s">
        <v>49</v>
      </c>
    </row>
    <row r="93" spans="1:8" ht="12.75">
      <c r="A93" s="157">
        <v>79</v>
      </c>
      <c r="B93" s="69" t="s">
        <v>49</v>
      </c>
      <c r="C93" s="159" t="s">
        <v>434</v>
      </c>
      <c r="D93" s="160" t="s">
        <v>438</v>
      </c>
      <c r="E93" s="167">
        <v>0.02</v>
      </c>
      <c r="F93" s="185">
        <v>0</v>
      </c>
      <c r="G93" s="161">
        <f>F93*E93</f>
        <v>0</v>
      </c>
      <c r="H93" s="180" t="s">
        <v>49</v>
      </c>
    </row>
    <row r="94" spans="1:8" ht="12.75">
      <c r="A94" s="162"/>
      <c r="B94" s="163"/>
      <c r="C94" s="164"/>
      <c r="D94" s="165"/>
      <c r="E94" s="162"/>
      <c r="F94" s="166"/>
      <c r="G94" s="166"/>
      <c r="H94" s="178"/>
    </row>
    <row r="95" spans="1:7" ht="15.75">
      <c r="A95" s="156"/>
      <c r="B95" s="7"/>
      <c r="C95" s="49" t="s">
        <v>11</v>
      </c>
      <c r="D95" s="14"/>
      <c r="E95" s="13"/>
      <c r="F95" s="15"/>
      <c r="G95" s="16">
        <f>SUM(G12:G94)</f>
        <v>0</v>
      </c>
    </row>
    <row r="96" ht="24.75" customHeight="1"/>
  </sheetData>
  <sheetProtection password="CCAF" sheet="1"/>
  <printOptions/>
  <pageMargins left="0.36" right="0.28" top="0.59" bottom="0.54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64"/>
  <sheetViews>
    <sheetView zoomScalePageLayoutView="0" workbookViewId="0" topLeftCell="A404">
      <selection activeCell="G415" sqref="G415"/>
    </sheetView>
  </sheetViews>
  <sheetFormatPr defaultColWidth="9.140625" defaultRowHeight="12"/>
  <cols>
    <col min="1" max="1" width="4.421875" style="0" customWidth="1"/>
    <col min="2" max="2" width="12.00390625" style="0" customWidth="1"/>
    <col min="3" max="3" width="56.7109375" style="0" customWidth="1"/>
    <col min="4" max="4" width="6.00390625" style="0" customWidth="1"/>
    <col min="5" max="5" width="7.28125" style="0" customWidth="1"/>
    <col min="6" max="6" width="11.8515625" style="0" customWidth="1"/>
    <col min="7" max="7" width="16.28125" style="0" customWidth="1"/>
    <col min="8" max="8" width="16.57421875" style="0" customWidth="1"/>
  </cols>
  <sheetData>
    <row r="1" spans="1:8" ht="18">
      <c r="A1" s="210" t="s">
        <v>37</v>
      </c>
      <c r="B1" s="211"/>
      <c r="C1" s="210"/>
      <c r="D1" s="211"/>
      <c r="E1" s="211"/>
      <c r="F1" s="211"/>
      <c r="G1" s="211"/>
      <c r="H1" s="209"/>
    </row>
    <row r="2" spans="1:8" ht="12">
      <c r="A2" s="211"/>
      <c r="B2" s="211"/>
      <c r="C2" s="212"/>
      <c r="D2" s="211"/>
      <c r="E2" s="211"/>
      <c r="F2" s="211"/>
      <c r="G2" s="211"/>
      <c r="H2" s="209"/>
    </row>
    <row r="3" spans="1:8" ht="19.5" customHeight="1">
      <c r="A3" s="213" t="s">
        <v>343</v>
      </c>
      <c r="B3" s="214"/>
      <c r="C3" s="215"/>
      <c r="D3" s="211"/>
      <c r="E3" s="211"/>
      <c r="F3" s="211"/>
      <c r="G3" s="211"/>
      <c r="H3" s="209"/>
    </row>
    <row r="4" spans="1:8" ht="19.5" customHeight="1">
      <c r="A4" s="216"/>
      <c r="B4" s="217"/>
      <c r="C4" s="218" t="s">
        <v>344</v>
      </c>
      <c r="D4" s="219"/>
      <c r="E4" s="211"/>
      <c r="F4" s="211"/>
      <c r="G4" s="211"/>
      <c r="H4" s="209"/>
    </row>
    <row r="5" spans="1:8" ht="19.5" customHeight="1">
      <c r="A5" s="220" t="s">
        <v>342</v>
      </c>
      <c r="B5" s="215"/>
      <c r="C5" s="215"/>
      <c r="D5" s="219"/>
      <c r="E5" s="211"/>
      <c r="F5" s="211"/>
      <c r="G5" s="211"/>
      <c r="H5" s="209"/>
    </row>
    <row r="6" spans="1:8" ht="14.25">
      <c r="A6" s="221"/>
      <c r="B6" s="215"/>
      <c r="C6" s="215"/>
      <c r="D6" s="219"/>
      <c r="E6" s="211"/>
      <c r="F6" s="211"/>
      <c r="G6" s="211"/>
      <c r="H6" s="209"/>
    </row>
    <row r="7" spans="1:8" ht="15">
      <c r="A7" s="222" t="s">
        <v>341</v>
      </c>
      <c r="B7" s="215"/>
      <c r="C7" s="215"/>
      <c r="D7" s="219"/>
      <c r="E7" s="211"/>
      <c r="F7" s="211"/>
      <c r="G7" s="211"/>
      <c r="H7" s="209"/>
    </row>
    <row r="8" spans="1:8" ht="19.5" customHeight="1">
      <c r="A8" s="223"/>
      <c r="B8" s="211"/>
      <c r="C8" s="212"/>
      <c r="D8" s="219"/>
      <c r="E8" s="211"/>
      <c r="F8" s="211"/>
      <c r="G8" s="211"/>
      <c r="H8" s="209"/>
    </row>
    <row r="9" spans="1:8" ht="15.75">
      <c r="A9" s="224"/>
      <c r="B9" s="224"/>
      <c r="C9" s="224" t="s">
        <v>108</v>
      </c>
      <c r="D9" s="225"/>
      <c r="E9" s="224"/>
      <c r="F9" s="224"/>
      <c r="G9" s="224"/>
      <c r="H9" s="209"/>
    </row>
    <row r="10" spans="1:8" ht="13.5" customHeight="1">
      <c r="A10" s="211"/>
      <c r="B10" s="211"/>
      <c r="C10" s="226"/>
      <c r="D10" s="227"/>
      <c r="E10" s="226"/>
      <c r="F10" s="211"/>
      <c r="G10" s="211"/>
      <c r="H10" s="209"/>
    </row>
    <row r="11" spans="1:8" ht="15.75" customHeight="1">
      <c r="A11" s="228" t="s">
        <v>4</v>
      </c>
      <c r="B11" s="197" t="s">
        <v>1</v>
      </c>
      <c r="C11" s="228" t="s">
        <v>14</v>
      </c>
      <c r="D11" s="229" t="s">
        <v>15</v>
      </c>
      <c r="E11" s="229" t="s">
        <v>16</v>
      </c>
      <c r="F11" s="230" t="s">
        <v>17</v>
      </c>
      <c r="G11" s="230" t="s">
        <v>18</v>
      </c>
      <c r="H11" s="231" t="s">
        <v>422</v>
      </c>
    </row>
    <row r="12" spans="1:8" ht="39.75" customHeight="1">
      <c r="A12" s="196">
        <v>1</v>
      </c>
      <c r="B12" s="197" t="s">
        <v>118</v>
      </c>
      <c r="C12" s="198" t="s">
        <v>109</v>
      </c>
      <c r="D12" s="194" t="s">
        <v>0</v>
      </c>
      <c r="E12" s="194">
        <v>1</v>
      </c>
      <c r="F12" s="39">
        <v>0</v>
      </c>
      <c r="G12" s="205">
        <f>E12*F12</f>
        <v>0</v>
      </c>
      <c r="H12" s="206" t="s">
        <v>423</v>
      </c>
    </row>
    <row r="13" spans="1:8" ht="25.5">
      <c r="A13" s="196">
        <v>2</v>
      </c>
      <c r="B13" s="199" t="s">
        <v>113</v>
      </c>
      <c r="C13" s="198" t="s">
        <v>110</v>
      </c>
      <c r="D13" s="194" t="s">
        <v>0</v>
      </c>
      <c r="E13" s="194">
        <v>1</v>
      </c>
      <c r="F13" s="39">
        <v>0</v>
      </c>
      <c r="G13" s="205">
        <f aca="true" t="shared" si="0" ref="G13:G28">E13*F13</f>
        <v>0</v>
      </c>
      <c r="H13" s="206" t="s">
        <v>423</v>
      </c>
    </row>
    <row r="14" spans="1:8" ht="27" customHeight="1">
      <c r="A14" s="196">
        <v>3</v>
      </c>
      <c r="B14" s="197" t="s">
        <v>114</v>
      </c>
      <c r="C14" s="198" t="s">
        <v>111</v>
      </c>
      <c r="D14" s="194" t="s">
        <v>0</v>
      </c>
      <c r="E14" s="194">
        <v>3</v>
      </c>
      <c r="F14" s="39">
        <v>0</v>
      </c>
      <c r="G14" s="205">
        <f t="shared" si="0"/>
        <v>0</v>
      </c>
      <c r="H14" s="206" t="s">
        <v>423</v>
      </c>
    </row>
    <row r="15" spans="1:8" ht="13.5" customHeight="1">
      <c r="A15" s="200">
        <v>4</v>
      </c>
      <c r="B15" s="201" t="s">
        <v>115</v>
      </c>
      <c r="C15" s="202" t="s">
        <v>112</v>
      </c>
      <c r="D15" s="195" t="s">
        <v>0</v>
      </c>
      <c r="E15" s="195">
        <v>1</v>
      </c>
      <c r="F15" s="39">
        <v>0</v>
      </c>
      <c r="G15" s="207">
        <f t="shared" si="0"/>
        <v>0</v>
      </c>
      <c r="H15" s="206" t="s">
        <v>423</v>
      </c>
    </row>
    <row r="16" spans="1:8" ht="25.5">
      <c r="A16" s="200">
        <v>5</v>
      </c>
      <c r="B16" s="201" t="s">
        <v>116</v>
      </c>
      <c r="C16" s="203" t="s">
        <v>52</v>
      </c>
      <c r="D16" s="195" t="s">
        <v>0</v>
      </c>
      <c r="E16" s="195">
        <v>1</v>
      </c>
      <c r="F16" s="39">
        <v>0</v>
      </c>
      <c r="G16" s="207">
        <f t="shared" si="0"/>
        <v>0</v>
      </c>
      <c r="H16" s="206" t="s">
        <v>423</v>
      </c>
    </row>
    <row r="17" spans="1:8" ht="25.5">
      <c r="A17" s="196">
        <v>6</v>
      </c>
      <c r="B17" s="199" t="s">
        <v>113</v>
      </c>
      <c r="C17" s="198" t="s">
        <v>119</v>
      </c>
      <c r="D17" s="194" t="s">
        <v>0</v>
      </c>
      <c r="E17" s="194">
        <v>1</v>
      </c>
      <c r="F17" s="39">
        <v>0</v>
      </c>
      <c r="G17" s="205">
        <f t="shared" si="0"/>
        <v>0</v>
      </c>
      <c r="H17" s="206" t="s">
        <v>423</v>
      </c>
    </row>
    <row r="18" spans="1:8" ht="12.75">
      <c r="A18" s="196">
        <v>7</v>
      </c>
      <c r="B18" s="197" t="s">
        <v>117</v>
      </c>
      <c r="C18" s="204" t="s">
        <v>121</v>
      </c>
      <c r="D18" s="194" t="s">
        <v>0</v>
      </c>
      <c r="E18" s="194">
        <v>1</v>
      </c>
      <c r="F18" s="39">
        <v>0</v>
      </c>
      <c r="G18" s="205">
        <f t="shared" si="0"/>
        <v>0</v>
      </c>
      <c r="H18" s="206" t="s">
        <v>423</v>
      </c>
    </row>
    <row r="19" spans="1:8" ht="12.75">
      <c r="A19" s="196">
        <v>8</v>
      </c>
      <c r="B19" s="197" t="s">
        <v>117</v>
      </c>
      <c r="C19" s="204" t="s">
        <v>120</v>
      </c>
      <c r="D19" s="194" t="s">
        <v>0</v>
      </c>
      <c r="E19" s="194">
        <v>1</v>
      </c>
      <c r="F19" s="39">
        <v>0</v>
      </c>
      <c r="G19" s="205">
        <f t="shared" si="0"/>
        <v>0</v>
      </c>
      <c r="H19" s="206" t="s">
        <v>423</v>
      </c>
    </row>
    <row r="20" spans="1:8" ht="12.75">
      <c r="A20" s="196">
        <v>9</v>
      </c>
      <c r="B20" s="197" t="s">
        <v>117</v>
      </c>
      <c r="C20" s="204" t="s">
        <v>124</v>
      </c>
      <c r="D20" s="194" t="s">
        <v>0</v>
      </c>
      <c r="E20" s="194">
        <v>3</v>
      </c>
      <c r="F20" s="39">
        <v>0</v>
      </c>
      <c r="G20" s="205">
        <f t="shared" si="0"/>
        <v>0</v>
      </c>
      <c r="H20" s="206" t="s">
        <v>423</v>
      </c>
    </row>
    <row r="21" spans="1:8" ht="12.75">
      <c r="A21" s="196">
        <v>10</v>
      </c>
      <c r="B21" s="197" t="s">
        <v>122</v>
      </c>
      <c r="C21" s="204" t="s">
        <v>123</v>
      </c>
      <c r="D21" s="194" t="s">
        <v>0</v>
      </c>
      <c r="E21" s="194">
        <v>1</v>
      </c>
      <c r="F21" s="39">
        <v>0</v>
      </c>
      <c r="G21" s="205">
        <f t="shared" si="0"/>
        <v>0</v>
      </c>
      <c r="H21" s="206" t="s">
        <v>423</v>
      </c>
    </row>
    <row r="22" spans="1:8" ht="12.75">
      <c r="A22" s="196">
        <v>11</v>
      </c>
      <c r="B22" s="197" t="s">
        <v>122</v>
      </c>
      <c r="C22" s="204" t="s">
        <v>125</v>
      </c>
      <c r="D22" s="194" t="s">
        <v>0</v>
      </c>
      <c r="E22" s="194">
        <v>7</v>
      </c>
      <c r="F22" s="39">
        <v>0</v>
      </c>
      <c r="G22" s="205">
        <f t="shared" si="0"/>
        <v>0</v>
      </c>
      <c r="H22" s="206" t="s">
        <v>423</v>
      </c>
    </row>
    <row r="23" spans="1:8" ht="12.75">
      <c r="A23" s="196">
        <v>12</v>
      </c>
      <c r="B23" s="197" t="s">
        <v>122</v>
      </c>
      <c r="C23" s="204" t="s">
        <v>126</v>
      </c>
      <c r="D23" s="194" t="s">
        <v>0</v>
      </c>
      <c r="E23" s="194">
        <v>5</v>
      </c>
      <c r="F23" s="39">
        <v>0</v>
      </c>
      <c r="G23" s="205">
        <f t="shared" si="0"/>
        <v>0</v>
      </c>
      <c r="H23" s="206" t="s">
        <v>423</v>
      </c>
    </row>
    <row r="24" spans="1:8" ht="12.75">
      <c r="A24" s="196">
        <v>13</v>
      </c>
      <c r="B24" s="197" t="s">
        <v>127</v>
      </c>
      <c r="C24" s="204" t="s">
        <v>128</v>
      </c>
      <c r="D24" s="194" t="s">
        <v>0</v>
      </c>
      <c r="E24" s="194">
        <v>4</v>
      </c>
      <c r="F24" s="39">
        <v>0</v>
      </c>
      <c r="G24" s="205">
        <f t="shared" si="0"/>
        <v>0</v>
      </c>
      <c r="H24" s="206" t="s">
        <v>423</v>
      </c>
    </row>
    <row r="25" spans="1:8" ht="25.5">
      <c r="A25" s="196">
        <v>14</v>
      </c>
      <c r="B25" s="197" t="s">
        <v>129</v>
      </c>
      <c r="C25" s="198" t="s">
        <v>130</v>
      </c>
      <c r="D25" s="194" t="s">
        <v>0</v>
      </c>
      <c r="E25" s="194">
        <v>3</v>
      </c>
      <c r="F25" s="39">
        <v>0</v>
      </c>
      <c r="G25" s="205">
        <f t="shared" si="0"/>
        <v>0</v>
      </c>
      <c r="H25" s="206" t="s">
        <v>423</v>
      </c>
    </row>
    <row r="26" spans="1:8" ht="12.75">
      <c r="A26" s="196">
        <v>15</v>
      </c>
      <c r="B26" s="197" t="s">
        <v>131</v>
      </c>
      <c r="C26" s="204" t="s">
        <v>132</v>
      </c>
      <c r="D26" s="194" t="s">
        <v>0</v>
      </c>
      <c r="E26" s="194">
        <v>1</v>
      </c>
      <c r="F26" s="39">
        <v>0</v>
      </c>
      <c r="G26" s="205">
        <f t="shared" si="0"/>
        <v>0</v>
      </c>
      <c r="H26" s="206" t="s">
        <v>423</v>
      </c>
    </row>
    <row r="27" spans="1:8" ht="12.75">
      <c r="A27" s="196">
        <v>16</v>
      </c>
      <c r="B27" s="197" t="s">
        <v>133</v>
      </c>
      <c r="C27" s="204" t="s">
        <v>58</v>
      </c>
      <c r="D27" s="194" t="s">
        <v>0</v>
      </c>
      <c r="E27" s="194">
        <v>3</v>
      </c>
      <c r="F27" s="39">
        <v>0</v>
      </c>
      <c r="G27" s="205">
        <f t="shared" si="0"/>
        <v>0</v>
      </c>
      <c r="H27" s="206" t="s">
        <v>423</v>
      </c>
    </row>
    <row r="28" spans="1:8" ht="12.75">
      <c r="A28" s="196">
        <v>17</v>
      </c>
      <c r="B28" s="197" t="s">
        <v>135</v>
      </c>
      <c r="C28" s="204" t="s">
        <v>134</v>
      </c>
      <c r="D28" s="194" t="s">
        <v>0</v>
      </c>
      <c r="E28" s="194">
        <v>1</v>
      </c>
      <c r="F28" s="39">
        <v>0</v>
      </c>
      <c r="G28" s="205">
        <f t="shared" si="0"/>
        <v>0</v>
      </c>
      <c r="H28" s="206" t="s">
        <v>423</v>
      </c>
    </row>
    <row r="29" spans="1:8" ht="18" customHeight="1">
      <c r="A29" s="232"/>
      <c r="B29" s="233"/>
      <c r="C29" s="234" t="s">
        <v>11</v>
      </c>
      <c r="D29" s="235"/>
      <c r="E29" s="235"/>
      <c r="F29" s="236"/>
      <c r="G29" s="208">
        <f>SUM(G12:G28)</f>
        <v>0</v>
      </c>
      <c r="H29" s="209"/>
    </row>
    <row r="30" spans="1:8" ht="13.5" customHeight="1">
      <c r="A30" s="237"/>
      <c r="B30" s="238"/>
      <c r="C30" s="239"/>
      <c r="D30" s="240"/>
      <c r="E30" s="240"/>
      <c r="F30" s="241"/>
      <c r="G30" s="242"/>
      <c r="H30" s="209"/>
    </row>
    <row r="31" spans="1:8" ht="13.5" customHeight="1">
      <c r="A31" s="237"/>
      <c r="B31" s="238"/>
      <c r="C31" s="239"/>
      <c r="D31" s="240"/>
      <c r="E31" s="240"/>
      <c r="F31" s="241"/>
      <c r="G31" s="242"/>
      <c r="H31" s="209"/>
    </row>
    <row r="32" spans="1:8" ht="13.5" customHeight="1">
      <c r="A32" s="237"/>
      <c r="B32" s="238"/>
      <c r="C32" s="239"/>
      <c r="D32" s="240"/>
      <c r="E32" s="240"/>
      <c r="F32" s="241"/>
      <c r="G32" s="242"/>
      <c r="H32" s="209"/>
    </row>
    <row r="33" spans="1:8" ht="18" customHeight="1">
      <c r="A33" s="237"/>
      <c r="B33" s="238"/>
      <c r="C33" s="224" t="s">
        <v>136</v>
      </c>
      <c r="D33" s="240"/>
      <c r="E33" s="240"/>
      <c r="F33" s="241"/>
      <c r="G33" s="242"/>
      <c r="H33" s="209"/>
    </row>
    <row r="34" spans="1:8" ht="13.5" customHeight="1">
      <c r="A34" s="243"/>
      <c r="B34" s="244"/>
      <c r="C34" s="245"/>
      <c r="D34" s="246"/>
      <c r="E34" s="246"/>
      <c r="F34" s="247"/>
      <c r="G34" s="248"/>
      <c r="H34" s="209"/>
    </row>
    <row r="35" spans="1:8" ht="15.75" customHeight="1">
      <c r="A35" s="228" t="s">
        <v>4</v>
      </c>
      <c r="B35" s="197" t="s">
        <v>1</v>
      </c>
      <c r="C35" s="228" t="s">
        <v>14</v>
      </c>
      <c r="D35" s="229" t="s">
        <v>15</v>
      </c>
      <c r="E35" s="229" t="s">
        <v>16</v>
      </c>
      <c r="F35" s="230" t="s">
        <v>17</v>
      </c>
      <c r="G35" s="230" t="s">
        <v>18</v>
      </c>
      <c r="H35" s="231" t="s">
        <v>422</v>
      </c>
    </row>
    <row r="36" spans="1:8" ht="15.75" customHeight="1">
      <c r="A36" s="196">
        <v>1</v>
      </c>
      <c r="B36" s="197" t="s">
        <v>138</v>
      </c>
      <c r="C36" s="204" t="s">
        <v>137</v>
      </c>
      <c r="D36" s="194" t="s">
        <v>0</v>
      </c>
      <c r="E36" s="194">
        <v>1</v>
      </c>
      <c r="F36" s="39">
        <v>0</v>
      </c>
      <c r="G36" s="205">
        <f>E36*F36</f>
        <v>0</v>
      </c>
      <c r="H36" s="206" t="s">
        <v>423</v>
      </c>
    </row>
    <row r="37" spans="1:8" ht="25.5">
      <c r="A37" s="200">
        <v>2</v>
      </c>
      <c r="B37" s="201" t="s">
        <v>116</v>
      </c>
      <c r="C37" s="203" t="s">
        <v>139</v>
      </c>
      <c r="D37" s="195" t="s">
        <v>0</v>
      </c>
      <c r="E37" s="195">
        <v>1</v>
      </c>
      <c r="F37" s="84">
        <v>0</v>
      </c>
      <c r="G37" s="207">
        <f>E37*F37</f>
        <v>0</v>
      </c>
      <c r="H37" s="206" t="s">
        <v>423</v>
      </c>
    </row>
    <row r="38" spans="1:8" ht="15.75" customHeight="1">
      <c r="A38" s="196">
        <v>3</v>
      </c>
      <c r="B38" s="197" t="s">
        <v>135</v>
      </c>
      <c r="C38" s="204" t="s">
        <v>140</v>
      </c>
      <c r="D38" s="194" t="s">
        <v>0</v>
      </c>
      <c r="E38" s="194">
        <v>3</v>
      </c>
      <c r="F38" s="39">
        <v>0</v>
      </c>
      <c r="G38" s="205">
        <f>E38*F38</f>
        <v>0</v>
      </c>
      <c r="H38" s="206" t="s">
        <v>423</v>
      </c>
    </row>
    <row r="39" spans="1:8" ht="18" customHeight="1">
      <c r="A39" s="232"/>
      <c r="B39" s="249"/>
      <c r="C39" s="234" t="s">
        <v>11</v>
      </c>
      <c r="D39" s="235"/>
      <c r="E39" s="235"/>
      <c r="F39" s="236"/>
      <c r="G39" s="208">
        <f>SUM(G36:G38)</f>
        <v>0</v>
      </c>
      <c r="H39" s="209"/>
    </row>
    <row r="40" spans="1:8" ht="13.5" customHeight="1">
      <c r="A40" s="237"/>
      <c r="B40" s="250"/>
      <c r="C40" s="251"/>
      <c r="D40" s="240"/>
      <c r="E40" s="240"/>
      <c r="F40" s="241"/>
      <c r="G40" s="208"/>
      <c r="H40" s="209"/>
    </row>
    <row r="41" spans="1:8" ht="13.5" customHeight="1">
      <c r="A41" s="237"/>
      <c r="B41" s="250"/>
      <c r="C41" s="252"/>
      <c r="D41" s="240"/>
      <c r="E41" s="240"/>
      <c r="F41" s="241"/>
      <c r="G41" s="242"/>
      <c r="H41" s="209"/>
    </row>
    <row r="42" spans="1:8" ht="13.5" customHeight="1">
      <c r="A42" s="237"/>
      <c r="B42" s="250"/>
      <c r="C42" s="252"/>
      <c r="D42" s="240"/>
      <c r="E42" s="240"/>
      <c r="F42" s="241"/>
      <c r="G42" s="242"/>
      <c r="H42" s="209"/>
    </row>
    <row r="43" spans="1:8" ht="18" customHeight="1">
      <c r="A43" s="237"/>
      <c r="B43" s="250"/>
      <c r="C43" s="224" t="s">
        <v>141</v>
      </c>
      <c r="D43" s="240"/>
      <c r="E43" s="240"/>
      <c r="F43" s="241"/>
      <c r="G43" s="242"/>
      <c r="H43" s="209"/>
    </row>
    <row r="44" spans="1:8" ht="13.5" customHeight="1">
      <c r="A44" s="243"/>
      <c r="B44" s="253"/>
      <c r="C44" s="254"/>
      <c r="D44" s="246"/>
      <c r="E44" s="246"/>
      <c r="F44" s="247"/>
      <c r="G44" s="248"/>
      <c r="H44" s="209"/>
    </row>
    <row r="45" spans="1:8" ht="18" customHeight="1">
      <c r="A45" s="228" t="s">
        <v>4</v>
      </c>
      <c r="B45" s="197" t="s">
        <v>1</v>
      </c>
      <c r="C45" s="228" t="s">
        <v>14</v>
      </c>
      <c r="D45" s="229" t="s">
        <v>15</v>
      </c>
      <c r="E45" s="229" t="s">
        <v>16</v>
      </c>
      <c r="F45" s="230" t="s">
        <v>17</v>
      </c>
      <c r="G45" s="230" t="s">
        <v>18</v>
      </c>
      <c r="H45" s="231" t="s">
        <v>422</v>
      </c>
    </row>
    <row r="46" spans="1:8" ht="15.75" customHeight="1">
      <c r="A46" s="196">
        <v>1</v>
      </c>
      <c r="B46" s="197" t="s">
        <v>143</v>
      </c>
      <c r="C46" s="204" t="s">
        <v>142</v>
      </c>
      <c r="D46" s="194" t="s">
        <v>0</v>
      </c>
      <c r="E46" s="194">
        <v>1</v>
      </c>
      <c r="F46" s="39">
        <v>0</v>
      </c>
      <c r="G46" s="205">
        <f aca="true" t="shared" si="1" ref="G46:G67">E46*F46</f>
        <v>0</v>
      </c>
      <c r="H46" s="206" t="s">
        <v>423</v>
      </c>
    </row>
    <row r="47" spans="1:8" ht="12.75">
      <c r="A47" s="196">
        <v>2</v>
      </c>
      <c r="B47" s="197" t="s">
        <v>117</v>
      </c>
      <c r="C47" s="198" t="s">
        <v>177</v>
      </c>
      <c r="D47" s="194" t="s">
        <v>0</v>
      </c>
      <c r="E47" s="194">
        <v>1</v>
      </c>
      <c r="F47" s="39">
        <v>0</v>
      </c>
      <c r="G47" s="205">
        <f t="shared" si="1"/>
        <v>0</v>
      </c>
      <c r="H47" s="206" t="s">
        <v>423</v>
      </c>
    </row>
    <row r="48" spans="1:8" ht="15.75" customHeight="1">
      <c r="A48" s="196">
        <v>3</v>
      </c>
      <c r="B48" s="197" t="s">
        <v>135</v>
      </c>
      <c r="C48" s="204" t="s">
        <v>134</v>
      </c>
      <c r="D48" s="194" t="s">
        <v>0</v>
      </c>
      <c r="E48" s="194">
        <v>1</v>
      </c>
      <c r="F48" s="39">
        <v>0</v>
      </c>
      <c r="G48" s="205">
        <f t="shared" si="1"/>
        <v>0</v>
      </c>
      <c r="H48" s="206" t="s">
        <v>423</v>
      </c>
    </row>
    <row r="49" spans="1:8" ht="25.5">
      <c r="A49" s="196">
        <v>4</v>
      </c>
      <c r="B49" s="197" t="s">
        <v>129</v>
      </c>
      <c r="C49" s="198" t="s">
        <v>144</v>
      </c>
      <c r="D49" s="194" t="s">
        <v>0</v>
      </c>
      <c r="E49" s="194">
        <v>15</v>
      </c>
      <c r="F49" s="39">
        <v>0</v>
      </c>
      <c r="G49" s="205">
        <f t="shared" si="1"/>
        <v>0</v>
      </c>
      <c r="H49" s="206" t="s">
        <v>423</v>
      </c>
    </row>
    <row r="50" spans="1:8" ht="25.5">
      <c r="A50" s="196">
        <v>5</v>
      </c>
      <c r="B50" s="197" t="s">
        <v>154</v>
      </c>
      <c r="C50" s="198" t="s">
        <v>155</v>
      </c>
      <c r="D50" s="194" t="s">
        <v>0</v>
      </c>
      <c r="E50" s="194">
        <v>1</v>
      </c>
      <c r="F50" s="39">
        <v>0</v>
      </c>
      <c r="G50" s="205">
        <f t="shared" si="1"/>
        <v>0</v>
      </c>
      <c r="H50" s="206" t="s">
        <v>423</v>
      </c>
    </row>
    <row r="51" spans="1:8" ht="13.5" customHeight="1">
      <c r="A51" s="196">
        <v>6</v>
      </c>
      <c r="B51" s="197" t="s">
        <v>131</v>
      </c>
      <c r="C51" s="204" t="s">
        <v>132</v>
      </c>
      <c r="D51" s="194" t="s">
        <v>0</v>
      </c>
      <c r="E51" s="194">
        <v>7</v>
      </c>
      <c r="F51" s="39">
        <v>0</v>
      </c>
      <c r="G51" s="205">
        <f t="shared" si="1"/>
        <v>0</v>
      </c>
      <c r="H51" s="206" t="s">
        <v>423</v>
      </c>
    </row>
    <row r="52" spans="1:8" ht="13.5" customHeight="1">
      <c r="A52" s="196">
        <v>7</v>
      </c>
      <c r="B52" s="197" t="s">
        <v>131</v>
      </c>
      <c r="C52" s="204" t="s">
        <v>145</v>
      </c>
      <c r="D52" s="194" t="s">
        <v>0</v>
      </c>
      <c r="E52" s="194">
        <v>2</v>
      </c>
      <c r="F52" s="39">
        <v>0</v>
      </c>
      <c r="G52" s="205">
        <f t="shared" si="1"/>
        <v>0</v>
      </c>
      <c r="H52" s="206" t="s">
        <v>423</v>
      </c>
    </row>
    <row r="53" spans="1:8" ht="13.5" customHeight="1">
      <c r="A53" s="196">
        <v>8</v>
      </c>
      <c r="B53" s="197" t="s">
        <v>131</v>
      </c>
      <c r="C53" s="204" t="s">
        <v>146</v>
      </c>
      <c r="D53" s="194" t="s">
        <v>0</v>
      </c>
      <c r="E53" s="194">
        <v>3</v>
      </c>
      <c r="F53" s="39">
        <v>0</v>
      </c>
      <c r="G53" s="205">
        <f t="shared" si="1"/>
        <v>0</v>
      </c>
      <c r="H53" s="206" t="s">
        <v>423</v>
      </c>
    </row>
    <row r="54" spans="1:8" ht="13.5" customHeight="1">
      <c r="A54" s="196">
        <v>9</v>
      </c>
      <c r="B54" s="197" t="s">
        <v>131</v>
      </c>
      <c r="C54" s="204" t="s">
        <v>147</v>
      </c>
      <c r="D54" s="194" t="s">
        <v>0</v>
      </c>
      <c r="E54" s="194">
        <v>2</v>
      </c>
      <c r="F54" s="39">
        <v>0</v>
      </c>
      <c r="G54" s="205">
        <f t="shared" si="1"/>
        <v>0</v>
      </c>
      <c r="H54" s="206" t="s">
        <v>423</v>
      </c>
    </row>
    <row r="55" spans="1:8" ht="13.5" customHeight="1">
      <c r="A55" s="196">
        <v>10</v>
      </c>
      <c r="B55" s="197" t="s">
        <v>131</v>
      </c>
      <c r="C55" s="204" t="s">
        <v>148</v>
      </c>
      <c r="D55" s="194" t="s">
        <v>0</v>
      </c>
      <c r="E55" s="194">
        <v>34</v>
      </c>
      <c r="F55" s="39">
        <v>0</v>
      </c>
      <c r="G55" s="205">
        <f t="shared" si="1"/>
        <v>0</v>
      </c>
      <c r="H55" s="206" t="s">
        <v>423</v>
      </c>
    </row>
    <row r="56" spans="1:8" ht="13.5" customHeight="1">
      <c r="A56" s="196">
        <v>11</v>
      </c>
      <c r="B56" s="197" t="s">
        <v>131</v>
      </c>
      <c r="C56" s="204" t="s">
        <v>149</v>
      </c>
      <c r="D56" s="194" t="s">
        <v>0</v>
      </c>
      <c r="E56" s="194">
        <v>1</v>
      </c>
      <c r="F56" s="39">
        <v>0</v>
      </c>
      <c r="G56" s="205">
        <f t="shared" si="1"/>
        <v>0</v>
      </c>
      <c r="H56" s="206" t="s">
        <v>423</v>
      </c>
    </row>
    <row r="57" spans="1:8" ht="13.5" customHeight="1">
      <c r="A57" s="196">
        <v>12</v>
      </c>
      <c r="B57" s="197" t="s">
        <v>131</v>
      </c>
      <c r="C57" s="204" t="s">
        <v>151</v>
      </c>
      <c r="D57" s="194" t="s">
        <v>0</v>
      </c>
      <c r="E57" s="194">
        <v>1</v>
      </c>
      <c r="F57" s="39">
        <v>0</v>
      </c>
      <c r="G57" s="205">
        <f t="shared" si="1"/>
        <v>0</v>
      </c>
      <c r="H57" s="206" t="s">
        <v>423</v>
      </c>
    </row>
    <row r="58" spans="1:8" ht="13.5" customHeight="1">
      <c r="A58" s="196">
        <v>13</v>
      </c>
      <c r="B58" s="197" t="s">
        <v>153</v>
      </c>
      <c r="C58" s="204" t="s">
        <v>152</v>
      </c>
      <c r="D58" s="194" t="s">
        <v>0</v>
      </c>
      <c r="E58" s="194">
        <v>1</v>
      </c>
      <c r="F58" s="39">
        <v>0</v>
      </c>
      <c r="G58" s="205">
        <f t="shared" si="1"/>
        <v>0</v>
      </c>
      <c r="H58" s="206" t="s">
        <v>423</v>
      </c>
    </row>
    <row r="59" spans="1:8" ht="13.5" customHeight="1">
      <c r="A59" s="196">
        <v>14</v>
      </c>
      <c r="B59" s="197" t="s">
        <v>127</v>
      </c>
      <c r="C59" s="204" t="s">
        <v>150</v>
      </c>
      <c r="D59" s="194" t="s">
        <v>0</v>
      </c>
      <c r="E59" s="194">
        <v>2</v>
      </c>
      <c r="F59" s="39">
        <v>0</v>
      </c>
      <c r="G59" s="205">
        <f t="shared" si="1"/>
        <v>0</v>
      </c>
      <c r="H59" s="206" t="s">
        <v>423</v>
      </c>
    </row>
    <row r="60" spans="1:8" ht="13.5" customHeight="1">
      <c r="A60" s="196">
        <v>15</v>
      </c>
      <c r="B60" s="197" t="s">
        <v>127</v>
      </c>
      <c r="C60" s="204" t="s">
        <v>128</v>
      </c>
      <c r="D60" s="194" t="s">
        <v>0</v>
      </c>
      <c r="E60" s="194">
        <v>2</v>
      </c>
      <c r="F60" s="39">
        <v>0</v>
      </c>
      <c r="G60" s="205">
        <f t="shared" si="1"/>
        <v>0</v>
      </c>
      <c r="H60" s="206" t="s">
        <v>423</v>
      </c>
    </row>
    <row r="61" spans="1:8" ht="13.5" customHeight="1">
      <c r="A61" s="196">
        <v>16</v>
      </c>
      <c r="B61" s="197" t="s">
        <v>122</v>
      </c>
      <c r="C61" s="204" t="s">
        <v>125</v>
      </c>
      <c r="D61" s="194" t="s">
        <v>0</v>
      </c>
      <c r="E61" s="194">
        <v>6</v>
      </c>
      <c r="F61" s="39">
        <v>0</v>
      </c>
      <c r="G61" s="205">
        <f t="shared" si="1"/>
        <v>0</v>
      </c>
      <c r="H61" s="206" t="s">
        <v>423</v>
      </c>
    </row>
    <row r="62" spans="1:8" ht="13.5" customHeight="1">
      <c r="A62" s="196">
        <v>17</v>
      </c>
      <c r="B62" s="197" t="s">
        <v>133</v>
      </c>
      <c r="C62" s="204" t="s">
        <v>40</v>
      </c>
      <c r="D62" s="194" t="s">
        <v>0</v>
      </c>
      <c r="E62" s="194">
        <v>7</v>
      </c>
      <c r="F62" s="39">
        <v>0</v>
      </c>
      <c r="G62" s="205">
        <f t="shared" si="1"/>
        <v>0</v>
      </c>
      <c r="H62" s="206" t="s">
        <v>423</v>
      </c>
    </row>
    <row r="63" spans="1:8" ht="13.5" customHeight="1">
      <c r="A63" s="196">
        <v>18</v>
      </c>
      <c r="B63" s="197" t="s">
        <v>133</v>
      </c>
      <c r="C63" s="204" t="s">
        <v>58</v>
      </c>
      <c r="D63" s="194" t="s">
        <v>0</v>
      </c>
      <c r="E63" s="194">
        <v>1</v>
      </c>
      <c r="F63" s="39">
        <v>0</v>
      </c>
      <c r="G63" s="205">
        <f t="shared" si="1"/>
        <v>0</v>
      </c>
      <c r="H63" s="206" t="s">
        <v>423</v>
      </c>
    </row>
    <row r="64" spans="1:8" ht="13.5" customHeight="1">
      <c r="A64" s="196">
        <v>19</v>
      </c>
      <c r="B64" s="197" t="s">
        <v>156</v>
      </c>
      <c r="C64" s="204" t="s">
        <v>57</v>
      </c>
      <c r="D64" s="194" t="s">
        <v>0</v>
      </c>
      <c r="E64" s="194">
        <v>2</v>
      </c>
      <c r="F64" s="39">
        <v>0</v>
      </c>
      <c r="G64" s="205">
        <f t="shared" si="1"/>
        <v>0</v>
      </c>
      <c r="H64" s="206" t="s">
        <v>423</v>
      </c>
    </row>
    <row r="65" spans="1:8" ht="13.5" customHeight="1">
      <c r="A65" s="196">
        <v>20</v>
      </c>
      <c r="B65" s="197" t="s">
        <v>156</v>
      </c>
      <c r="C65" s="204" t="s">
        <v>38</v>
      </c>
      <c r="D65" s="194" t="s">
        <v>0</v>
      </c>
      <c r="E65" s="194">
        <v>5</v>
      </c>
      <c r="F65" s="39">
        <v>0</v>
      </c>
      <c r="G65" s="205">
        <f t="shared" si="1"/>
        <v>0</v>
      </c>
      <c r="H65" s="206" t="s">
        <v>423</v>
      </c>
    </row>
    <row r="66" spans="1:8" ht="13.5" customHeight="1">
      <c r="A66" s="196">
        <v>21</v>
      </c>
      <c r="B66" s="197" t="s">
        <v>158</v>
      </c>
      <c r="C66" s="204" t="s">
        <v>157</v>
      </c>
      <c r="D66" s="194" t="s">
        <v>0</v>
      </c>
      <c r="E66" s="194">
        <v>4</v>
      </c>
      <c r="F66" s="39">
        <v>0</v>
      </c>
      <c r="G66" s="205">
        <f t="shared" si="1"/>
        <v>0</v>
      </c>
      <c r="H66" s="206" t="s">
        <v>423</v>
      </c>
    </row>
    <row r="67" spans="1:8" ht="13.5" customHeight="1">
      <c r="A67" s="196">
        <v>22</v>
      </c>
      <c r="B67" s="197" t="s">
        <v>159</v>
      </c>
      <c r="C67" s="204" t="s">
        <v>160</v>
      </c>
      <c r="D67" s="194" t="s">
        <v>0</v>
      </c>
      <c r="E67" s="194">
        <v>3</v>
      </c>
      <c r="F67" s="39">
        <v>0</v>
      </c>
      <c r="G67" s="205">
        <f t="shared" si="1"/>
        <v>0</v>
      </c>
      <c r="H67" s="206" t="s">
        <v>423</v>
      </c>
    </row>
    <row r="68" spans="1:8" ht="18" customHeight="1">
      <c r="A68" s="232"/>
      <c r="B68" s="249"/>
      <c r="C68" s="234" t="s">
        <v>11</v>
      </c>
      <c r="D68" s="235"/>
      <c r="E68" s="235"/>
      <c r="F68" s="236"/>
      <c r="G68" s="208">
        <f>SUM(G46:G67)</f>
        <v>0</v>
      </c>
      <c r="H68" s="209"/>
    </row>
    <row r="69" spans="1:8" ht="13.5" customHeight="1">
      <c r="A69" s="237"/>
      <c r="B69" s="250"/>
      <c r="C69" s="252"/>
      <c r="D69" s="240"/>
      <c r="E69" s="240"/>
      <c r="F69" s="241"/>
      <c r="G69" s="242"/>
      <c r="H69" s="209"/>
    </row>
    <row r="70" spans="1:8" ht="13.5" customHeight="1">
      <c r="A70" s="237"/>
      <c r="B70" s="250"/>
      <c r="C70" s="252"/>
      <c r="D70" s="240"/>
      <c r="E70" s="240"/>
      <c r="F70" s="241"/>
      <c r="G70" s="242"/>
      <c r="H70" s="209"/>
    </row>
    <row r="71" spans="1:8" ht="13.5" customHeight="1">
      <c r="A71" s="237"/>
      <c r="B71" s="250"/>
      <c r="C71" s="252"/>
      <c r="D71" s="240"/>
      <c r="E71" s="240"/>
      <c r="F71" s="241"/>
      <c r="G71" s="242"/>
      <c r="H71" s="209"/>
    </row>
    <row r="72" spans="1:8" ht="18" customHeight="1">
      <c r="A72" s="237"/>
      <c r="B72" s="250"/>
      <c r="C72" s="224" t="s">
        <v>162</v>
      </c>
      <c r="D72" s="240"/>
      <c r="E72" s="240"/>
      <c r="F72" s="241"/>
      <c r="G72" s="242"/>
      <c r="H72" s="209"/>
    </row>
    <row r="73" spans="1:8" ht="13.5" customHeight="1">
      <c r="A73" s="243"/>
      <c r="B73" s="253"/>
      <c r="C73" s="254"/>
      <c r="D73" s="246"/>
      <c r="E73" s="246"/>
      <c r="F73" s="247"/>
      <c r="G73" s="248"/>
      <c r="H73" s="209"/>
    </row>
    <row r="74" spans="1:8" ht="18" customHeight="1">
      <c r="A74" s="228" t="s">
        <v>4</v>
      </c>
      <c r="B74" s="197" t="s">
        <v>1</v>
      </c>
      <c r="C74" s="228" t="s">
        <v>14</v>
      </c>
      <c r="D74" s="229" t="s">
        <v>15</v>
      </c>
      <c r="E74" s="229" t="s">
        <v>16</v>
      </c>
      <c r="F74" s="230" t="s">
        <v>17</v>
      </c>
      <c r="G74" s="230" t="s">
        <v>18</v>
      </c>
      <c r="H74" s="231" t="s">
        <v>422</v>
      </c>
    </row>
    <row r="75" spans="1:8" ht="13.5" customHeight="1">
      <c r="A75" s="196">
        <v>1</v>
      </c>
      <c r="B75" s="197" t="s">
        <v>143</v>
      </c>
      <c r="C75" s="204" t="s">
        <v>161</v>
      </c>
      <c r="D75" s="194" t="s">
        <v>0</v>
      </c>
      <c r="E75" s="194">
        <v>1</v>
      </c>
      <c r="F75" s="39">
        <v>0</v>
      </c>
      <c r="G75" s="205">
        <f aca="true" t="shared" si="2" ref="G75:G82">E75*F75</f>
        <v>0</v>
      </c>
      <c r="H75" s="206" t="s">
        <v>423</v>
      </c>
    </row>
    <row r="76" spans="1:8" ht="12.75">
      <c r="A76" s="196">
        <v>2</v>
      </c>
      <c r="B76" s="197" t="s">
        <v>122</v>
      </c>
      <c r="C76" s="204" t="s">
        <v>179</v>
      </c>
      <c r="D76" s="194" t="s">
        <v>0</v>
      </c>
      <c r="E76" s="194">
        <v>1</v>
      </c>
      <c r="F76" s="39">
        <v>0</v>
      </c>
      <c r="G76" s="205">
        <f t="shared" si="2"/>
        <v>0</v>
      </c>
      <c r="H76" s="206" t="s">
        <v>423</v>
      </c>
    </row>
    <row r="77" spans="1:8" ht="12.75">
      <c r="A77" s="196">
        <v>3</v>
      </c>
      <c r="B77" s="197" t="s">
        <v>135</v>
      </c>
      <c r="C77" s="204" t="s">
        <v>134</v>
      </c>
      <c r="D77" s="194" t="s">
        <v>0</v>
      </c>
      <c r="E77" s="194">
        <v>1</v>
      </c>
      <c r="F77" s="39">
        <v>0</v>
      </c>
      <c r="G77" s="205">
        <f t="shared" si="2"/>
        <v>0</v>
      </c>
      <c r="H77" s="206" t="s">
        <v>423</v>
      </c>
    </row>
    <row r="78" spans="1:8" ht="25.5">
      <c r="A78" s="196">
        <v>4</v>
      </c>
      <c r="B78" s="197" t="s">
        <v>129</v>
      </c>
      <c r="C78" s="198" t="s">
        <v>144</v>
      </c>
      <c r="D78" s="194" t="s">
        <v>0</v>
      </c>
      <c r="E78" s="194">
        <v>7</v>
      </c>
      <c r="F78" s="39">
        <v>0</v>
      </c>
      <c r="G78" s="205">
        <f t="shared" si="2"/>
        <v>0</v>
      </c>
      <c r="H78" s="206" t="s">
        <v>423</v>
      </c>
    </row>
    <row r="79" spans="1:8" ht="12.75">
      <c r="A79" s="196">
        <v>5</v>
      </c>
      <c r="B79" s="197" t="s">
        <v>156</v>
      </c>
      <c r="C79" s="204" t="s">
        <v>38</v>
      </c>
      <c r="D79" s="194" t="s">
        <v>0</v>
      </c>
      <c r="E79" s="194">
        <v>3</v>
      </c>
      <c r="F79" s="39">
        <v>0</v>
      </c>
      <c r="G79" s="205">
        <f t="shared" si="2"/>
        <v>0</v>
      </c>
      <c r="H79" s="206" t="s">
        <v>423</v>
      </c>
    </row>
    <row r="80" spans="1:8" ht="12.75">
      <c r="A80" s="196">
        <v>6</v>
      </c>
      <c r="B80" s="197" t="s">
        <v>131</v>
      </c>
      <c r="C80" s="204" t="s">
        <v>145</v>
      </c>
      <c r="D80" s="194" t="s">
        <v>0</v>
      </c>
      <c r="E80" s="194">
        <v>1</v>
      </c>
      <c r="F80" s="39">
        <v>0</v>
      </c>
      <c r="G80" s="205">
        <f t="shared" si="2"/>
        <v>0</v>
      </c>
      <c r="H80" s="206" t="s">
        <v>423</v>
      </c>
    </row>
    <row r="81" spans="1:8" ht="12.75">
      <c r="A81" s="196">
        <v>7</v>
      </c>
      <c r="B81" s="197" t="s">
        <v>131</v>
      </c>
      <c r="C81" s="204" t="s">
        <v>147</v>
      </c>
      <c r="D81" s="194" t="s">
        <v>0</v>
      </c>
      <c r="E81" s="194">
        <v>1</v>
      </c>
      <c r="F81" s="39">
        <v>0</v>
      </c>
      <c r="G81" s="205">
        <f t="shared" si="2"/>
        <v>0</v>
      </c>
      <c r="H81" s="206" t="s">
        <v>423</v>
      </c>
    </row>
    <row r="82" spans="1:8" ht="12.75">
      <c r="A82" s="196">
        <v>8</v>
      </c>
      <c r="B82" s="197" t="s">
        <v>131</v>
      </c>
      <c r="C82" s="204" t="s">
        <v>148</v>
      </c>
      <c r="D82" s="194" t="s">
        <v>0</v>
      </c>
      <c r="E82" s="194">
        <v>24</v>
      </c>
      <c r="F82" s="39">
        <v>0</v>
      </c>
      <c r="G82" s="205">
        <f t="shared" si="2"/>
        <v>0</v>
      </c>
      <c r="H82" s="206" t="s">
        <v>423</v>
      </c>
    </row>
    <row r="83" spans="1:8" ht="18" customHeight="1">
      <c r="A83" s="232"/>
      <c r="B83" s="249"/>
      <c r="C83" s="234" t="s">
        <v>11</v>
      </c>
      <c r="D83" s="235"/>
      <c r="E83" s="235"/>
      <c r="F83" s="236"/>
      <c r="G83" s="208">
        <f>SUM(G75:G82)</f>
        <v>0</v>
      </c>
      <c r="H83" s="209"/>
    </row>
    <row r="84" spans="1:8" ht="12.75">
      <c r="A84" s="237"/>
      <c r="B84" s="250"/>
      <c r="C84" s="252"/>
      <c r="D84" s="240"/>
      <c r="E84" s="240"/>
      <c r="F84" s="241"/>
      <c r="G84" s="242"/>
      <c r="H84" s="209"/>
    </row>
    <row r="85" spans="1:8" ht="12.75">
      <c r="A85" s="237"/>
      <c r="B85" s="250"/>
      <c r="C85" s="252"/>
      <c r="D85" s="240"/>
      <c r="E85" s="240"/>
      <c r="F85" s="241"/>
      <c r="G85" s="242"/>
      <c r="H85" s="209"/>
    </row>
    <row r="86" spans="1:8" ht="12.75">
      <c r="A86" s="237"/>
      <c r="B86" s="250"/>
      <c r="C86" s="252"/>
      <c r="D86" s="240"/>
      <c r="E86" s="240"/>
      <c r="F86" s="241"/>
      <c r="G86" s="242"/>
      <c r="H86" s="209"/>
    </row>
    <row r="87" spans="1:8" ht="18" customHeight="1">
      <c r="A87" s="237"/>
      <c r="B87" s="250"/>
      <c r="C87" s="224" t="s">
        <v>163</v>
      </c>
      <c r="D87" s="240"/>
      <c r="E87" s="240"/>
      <c r="F87" s="241"/>
      <c r="G87" s="242"/>
      <c r="H87" s="209"/>
    </row>
    <row r="88" spans="1:8" ht="12.75">
      <c r="A88" s="243"/>
      <c r="B88" s="253"/>
      <c r="C88" s="254"/>
      <c r="D88" s="246"/>
      <c r="E88" s="246"/>
      <c r="F88" s="247"/>
      <c r="G88" s="248"/>
      <c r="H88" s="209"/>
    </row>
    <row r="89" spans="1:8" ht="18" customHeight="1">
      <c r="A89" s="228" t="s">
        <v>4</v>
      </c>
      <c r="B89" s="197" t="s">
        <v>1</v>
      </c>
      <c r="C89" s="228" t="s">
        <v>14</v>
      </c>
      <c r="D89" s="229" t="s">
        <v>15</v>
      </c>
      <c r="E89" s="229" t="s">
        <v>16</v>
      </c>
      <c r="F89" s="230" t="s">
        <v>17</v>
      </c>
      <c r="G89" s="230" t="s">
        <v>18</v>
      </c>
      <c r="H89" s="231" t="s">
        <v>422</v>
      </c>
    </row>
    <row r="90" spans="1:8" ht="12.75">
      <c r="A90" s="196">
        <v>1</v>
      </c>
      <c r="B90" s="197" t="s">
        <v>143</v>
      </c>
      <c r="C90" s="204" t="s">
        <v>161</v>
      </c>
      <c r="D90" s="194" t="s">
        <v>0</v>
      </c>
      <c r="E90" s="194">
        <v>1</v>
      </c>
      <c r="F90" s="39">
        <v>0</v>
      </c>
      <c r="G90" s="205">
        <f aca="true" t="shared" si="3" ref="G90:G102">E90*F90</f>
        <v>0</v>
      </c>
      <c r="H90" s="206" t="s">
        <v>423</v>
      </c>
    </row>
    <row r="91" spans="1:8" ht="13.5" customHeight="1">
      <c r="A91" s="196">
        <v>2</v>
      </c>
      <c r="B91" s="197" t="s">
        <v>122</v>
      </c>
      <c r="C91" s="204" t="s">
        <v>178</v>
      </c>
      <c r="D91" s="194" t="s">
        <v>0</v>
      </c>
      <c r="E91" s="194">
        <v>1</v>
      </c>
      <c r="F91" s="39">
        <v>0</v>
      </c>
      <c r="G91" s="205">
        <f t="shared" si="3"/>
        <v>0</v>
      </c>
      <c r="H91" s="206" t="s">
        <v>423</v>
      </c>
    </row>
    <row r="92" spans="1:8" ht="13.5" customHeight="1">
      <c r="A92" s="196">
        <v>3</v>
      </c>
      <c r="B92" s="197" t="s">
        <v>135</v>
      </c>
      <c r="C92" s="204" t="s">
        <v>134</v>
      </c>
      <c r="D92" s="194" t="s">
        <v>0</v>
      </c>
      <c r="E92" s="194">
        <v>1</v>
      </c>
      <c r="F92" s="39">
        <v>0</v>
      </c>
      <c r="G92" s="205">
        <f t="shared" si="3"/>
        <v>0</v>
      </c>
      <c r="H92" s="206" t="s">
        <v>423</v>
      </c>
    </row>
    <row r="93" spans="1:8" ht="25.5">
      <c r="A93" s="196">
        <v>4</v>
      </c>
      <c r="B93" s="197" t="s">
        <v>129</v>
      </c>
      <c r="C93" s="198" t="s">
        <v>144</v>
      </c>
      <c r="D93" s="194" t="s">
        <v>0</v>
      </c>
      <c r="E93" s="194">
        <v>8</v>
      </c>
      <c r="F93" s="39">
        <v>0</v>
      </c>
      <c r="G93" s="205">
        <f t="shared" si="3"/>
        <v>0</v>
      </c>
      <c r="H93" s="206" t="s">
        <v>423</v>
      </c>
    </row>
    <row r="94" spans="1:8" ht="12.75">
      <c r="A94" s="196">
        <v>5</v>
      </c>
      <c r="B94" s="197" t="s">
        <v>156</v>
      </c>
      <c r="C94" s="204" t="s">
        <v>38</v>
      </c>
      <c r="D94" s="194" t="s">
        <v>0</v>
      </c>
      <c r="E94" s="194">
        <v>3</v>
      </c>
      <c r="F94" s="39">
        <v>0</v>
      </c>
      <c r="G94" s="205">
        <f t="shared" si="3"/>
        <v>0</v>
      </c>
      <c r="H94" s="206" t="s">
        <v>423</v>
      </c>
    </row>
    <row r="95" spans="1:8" ht="13.5" customHeight="1">
      <c r="A95" s="196">
        <v>6</v>
      </c>
      <c r="B95" s="197" t="s">
        <v>131</v>
      </c>
      <c r="C95" s="204" t="s">
        <v>132</v>
      </c>
      <c r="D95" s="194" t="s">
        <v>0</v>
      </c>
      <c r="E95" s="194">
        <v>2</v>
      </c>
      <c r="F95" s="39">
        <v>0</v>
      </c>
      <c r="G95" s="205">
        <f t="shared" si="3"/>
        <v>0</v>
      </c>
      <c r="H95" s="206" t="s">
        <v>423</v>
      </c>
    </row>
    <row r="96" spans="1:8" ht="13.5" customHeight="1">
      <c r="A96" s="196">
        <v>7</v>
      </c>
      <c r="B96" s="197" t="s">
        <v>131</v>
      </c>
      <c r="C96" s="204" t="s">
        <v>145</v>
      </c>
      <c r="D96" s="194" t="s">
        <v>0</v>
      </c>
      <c r="E96" s="194">
        <v>1</v>
      </c>
      <c r="F96" s="39">
        <v>0</v>
      </c>
      <c r="G96" s="205">
        <f t="shared" si="3"/>
        <v>0</v>
      </c>
      <c r="H96" s="206" t="s">
        <v>423</v>
      </c>
    </row>
    <row r="97" spans="1:8" ht="13.5" customHeight="1">
      <c r="A97" s="196">
        <v>8</v>
      </c>
      <c r="B97" s="197" t="s">
        <v>131</v>
      </c>
      <c r="C97" s="204" t="s">
        <v>147</v>
      </c>
      <c r="D97" s="194" t="s">
        <v>0</v>
      </c>
      <c r="E97" s="194">
        <v>1</v>
      </c>
      <c r="F97" s="39">
        <v>0</v>
      </c>
      <c r="G97" s="205">
        <f t="shared" si="3"/>
        <v>0</v>
      </c>
      <c r="H97" s="206" t="s">
        <v>423</v>
      </c>
    </row>
    <row r="98" spans="1:8" ht="13.5" customHeight="1">
      <c r="A98" s="196">
        <v>9</v>
      </c>
      <c r="B98" s="197" t="s">
        <v>131</v>
      </c>
      <c r="C98" s="204" t="s">
        <v>148</v>
      </c>
      <c r="D98" s="194" t="s">
        <v>0</v>
      </c>
      <c r="E98" s="194">
        <v>20</v>
      </c>
      <c r="F98" s="39">
        <v>0</v>
      </c>
      <c r="G98" s="205">
        <f t="shared" si="3"/>
        <v>0</v>
      </c>
      <c r="H98" s="206" t="s">
        <v>423</v>
      </c>
    </row>
    <row r="99" spans="1:8" ht="13.5" customHeight="1">
      <c r="A99" s="196">
        <v>10</v>
      </c>
      <c r="B99" s="197" t="s">
        <v>127</v>
      </c>
      <c r="C99" s="204" t="s">
        <v>164</v>
      </c>
      <c r="D99" s="194" t="s">
        <v>0</v>
      </c>
      <c r="E99" s="194">
        <v>1</v>
      </c>
      <c r="F99" s="39">
        <v>0</v>
      </c>
      <c r="G99" s="205">
        <f t="shared" si="3"/>
        <v>0</v>
      </c>
      <c r="H99" s="206" t="s">
        <v>423</v>
      </c>
    </row>
    <row r="100" spans="1:8" ht="13.5" customHeight="1">
      <c r="A100" s="196">
        <v>11</v>
      </c>
      <c r="B100" s="197" t="s">
        <v>122</v>
      </c>
      <c r="C100" s="204" t="s">
        <v>125</v>
      </c>
      <c r="D100" s="194" t="s">
        <v>0</v>
      </c>
      <c r="E100" s="194">
        <v>1</v>
      </c>
      <c r="F100" s="39">
        <v>0</v>
      </c>
      <c r="G100" s="205">
        <f t="shared" si="3"/>
        <v>0</v>
      </c>
      <c r="H100" s="206" t="s">
        <v>423</v>
      </c>
    </row>
    <row r="101" spans="1:8" ht="13.5" customHeight="1">
      <c r="A101" s="196">
        <v>12</v>
      </c>
      <c r="B101" s="197" t="s">
        <v>158</v>
      </c>
      <c r="C101" s="204" t="s">
        <v>157</v>
      </c>
      <c r="D101" s="194" t="s">
        <v>0</v>
      </c>
      <c r="E101" s="194">
        <v>2</v>
      </c>
      <c r="F101" s="39">
        <v>0</v>
      </c>
      <c r="G101" s="205">
        <f t="shared" si="3"/>
        <v>0</v>
      </c>
      <c r="H101" s="206" t="s">
        <v>423</v>
      </c>
    </row>
    <row r="102" spans="1:8" ht="13.5" customHeight="1">
      <c r="A102" s="196">
        <v>13</v>
      </c>
      <c r="B102" s="197" t="s">
        <v>159</v>
      </c>
      <c r="C102" s="204" t="s">
        <v>56</v>
      </c>
      <c r="D102" s="194" t="s">
        <v>0</v>
      </c>
      <c r="E102" s="194">
        <v>1</v>
      </c>
      <c r="F102" s="39">
        <v>0</v>
      </c>
      <c r="G102" s="205">
        <f t="shared" si="3"/>
        <v>0</v>
      </c>
      <c r="H102" s="206" t="s">
        <v>423</v>
      </c>
    </row>
    <row r="103" spans="1:8" ht="18" customHeight="1">
      <c r="A103" s="232"/>
      <c r="B103" s="249"/>
      <c r="C103" s="234" t="s">
        <v>11</v>
      </c>
      <c r="D103" s="235"/>
      <c r="E103" s="235"/>
      <c r="F103" s="236"/>
      <c r="G103" s="208">
        <f>SUM(G90:G102)</f>
        <v>0</v>
      </c>
      <c r="H103" s="209"/>
    </row>
    <row r="104" spans="1:8" ht="13.5" customHeight="1">
      <c r="A104" s="237"/>
      <c r="B104" s="250"/>
      <c r="C104" s="252"/>
      <c r="D104" s="240"/>
      <c r="E104" s="240"/>
      <c r="F104" s="241"/>
      <c r="G104" s="242"/>
      <c r="H104" s="209"/>
    </row>
    <row r="105" spans="1:8" ht="13.5" customHeight="1">
      <c r="A105" s="237"/>
      <c r="B105" s="250"/>
      <c r="C105" s="252"/>
      <c r="D105" s="240"/>
      <c r="E105" s="240"/>
      <c r="F105" s="241"/>
      <c r="G105" s="242"/>
      <c r="H105" s="209"/>
    </row>
    <row r="106" spans="1:8" ht="13.5" customHeight="1">
      <c r="A106" s="237"/>
      <c r="B106" s="250"/>
      <c r="C106" s="252"/>
      <c r="D106" s="240"/>
      <c r="E106" s="240"/>
      <c r="F106" s="241"/>
      <c r="G106" s="242"/>
      <c r="H106" s="209"/>
    </row>
    <row r="107" spans="1:8" ht="18" customHeight="1">
      <c r="A107" s="237"/>
      <c r="B107" s="250"/>
      <c r="C107" s="224" t="s">
        <v>165</v>
      </c>
      <c r="D107" s="240"/>
      <c r="E107" s="240"/>
      <c r="F107" s="241"/>
      <c r="G107" s="242"/>
      <c r="H107" s="209"/>
    </row>
    <row r="108" spans="1:8" ht="13.5" customHeight="1">
      <c r="A108" s="243"/>
      <c r="B108" s="253"/>
      <c r="C108" s="254"/>
      <c r="D108" s="246"/>
      <c r="E108" s="246"/>
      <c r="F108" s="247"/>
      <c r="G108" s="248"/>
      <c r="H108" s="209"/>
    </row>
    <row r="109" spans="1:8" ht="18" customHeight="1">
      <c r="A109" s="228" t="s">
        <v>4</v>
      </c>
      <c r="B109" s="197" t="s">
        <v>1</v>
      </c>
      <c r="C109" s="228" t="s">
        <v>14</v>
      </c>
      <c r="D109" s="229" t="s">
        <v>15</v>
      </c>
      <c r="E109" s="229" t="s">
        <v>16</v>
      </c>
      <c r="F109" s="230" t="s">
        <v>17</v>
      </c>
      <c r="G109" s="230" t="s">
        <v>18</v>
      </c>
      <c r="H109" s="231" t="s">
        <v>422</v>
      </c>
    </row>
    <row r="110" spans="1:8" ht="12.75">
      <c r="A110" s="196">
        <v>1</v>
      </c>
      <c r="B110" s="197" t="s">
        <v>143</v>
      </c>
      <c r="C110" s="204" t="s">
        <v>166</v>
      </c>
      <c r="D110" s="194" t="s">
        <v>0</v>
      </c>
      <c r="E110" s="194">
        <v>1</v>
      </c>
      <c r="F110" s="39">
        <v>0</v>
      </c>
      <c r="G110" s="205">
        <f aca="true" t="shared" si="4" ref="G110:G127">E110*F110</f>
        <v>0</v>
      </c>
      <c r="H110" s="206" t="s">
        <v>423</v>
      </c>
    </row>
    <row r="111" spans="1:8" ht="12.75">
      <c r="A111" s="196">
        <v>2</v>
      </c>
      <c r="B111" s="197" t="s">
        <v>117</v>
      </c>
      <c r="C111" s="198" t="s">
        <v>177</v>
      </c>
      <c r="D111" s="194" t="s">
        <v>0</v>
      </c>
      <c r="E111" s="194">
        <v>1</v>
      </c>
      <c r="F111" s="39">
        <v>0</v>
      </c>
      <c r="G111" s="205">
        <f t="shared" si="4"/>
        <v>0</v>
      </c>
      <c r="H111" s="206" t="s">
        <v>423</v>
      </c>
    </row>
    <row r="112" spans="1:8" ht="13.5" customHeight="1">
      <c r="A112" s="196">
        <v>3</v>
      </c>
      <c r="B112" s="197" t="s">
        <v>135</v>
      </c>
      <c r="C112" s="204" t="s">
        <v>134</v>
      </c>
      <c r="D112" s="194" t="s">
        <v>0</v>
      </c>
      <c r="E112" s="194">
        <v>1</v>
      </c>
      <c r="F112" s="39">
        <v>0</v>
      </c>
      <c r="G112" s="205">
        <f t="shared" si="4"/>
        <v>0</v>
      </c>
      <c r="H112" s="206" t="s">
        <v>423</v>
      </c>
    </row>
    <row r="113" spans="1:8" ht="25.5">
      <c r="A113" s="196">
        <v>4</v>
      </c>
      <c r="B113" s="197" t="s">
        <v>129</v>
      </c>
      <c r="C113" s="198" t="s">
        <v>144</v>
      </c>
      <c r="D113" s="194" t="s">
        <v>0</v>
      </c>
      <c r="E113" s="194">
        <v>11</v>
      </c>
      <c r="F113" s="39">
        <v>0</v>
      </c>
      <c r="G113" s="205">
        <f t="shared" si="4"/>
        <v>0</v>
      </c>
      <c r="H113" s="206" t="s">
        <v>423</v>
      </c>
    </row>
    <row r="114" spans="1:8" ht="25.5">
      <c r="A114" s="196">
        <v>5</v>
      </c>
      <c r="B114" s="197" t="s">
        <v>154</v>
      </c>
      <c r="C114" s="198" t="s">
        <v>155</v>
      </c>
      <c r="D114" s="194" t="s">
        <v>0</v>
      </c>
      <c r="E114" s="194">
        <v>1</v>
      </c>
      <c r="F114" s="39">
        <v>0</v>
      </c>
      <c r="G114" s="205">
        <f t="shared" si="4"/>
        <v>0</v>
      </c>
      <c r="H114" s="206" t="s">
        <v>423</v>
      </c>
    </row>
    <row r="115" spans="1:8" ht="13.5" customHeight="1">
      <c r="A115" s="196">
        <v>6</v>
      </c>
      <c r="B115" s="197" t="s">
        <v>131</v>
      </c>
      <c r="C115" s="204" t="s">
        <v>132</v>
      </c>
      <c r="D115" s="194" t="s">
        <v>0</v>
      </c>
      <c r="E115" s="194">
        <v>2</v>
      </c>
      <c r="F115" s="39">
        <v>0</v>
      </c>
      <c r="G115" s="205">
        <f t="shared" si="4"/>
        <v>0</v>
      </c>
      <c r="H115" s="206" t="s">
        <v>423</v>
      </c>
    </row>
    <row r="116" spans="1:8" ht="13.5" customHeight="1">
      <c r="A116" s="196">
        <v>7</v>
      </c>
      <c r="B116" s="197" t="s">
        <v>131</v>
      </c>
      <c r="C116" s="204" t="s">
        <v>145</v>
      </c>
      <c r="D116" s="194" t="s">
        <v>0</v>
      </c>
      <c r="E116" s="194">
        <v>1</v>
      </c>
      <c r="F116" s="39">
        <v>0</v>
      </c>
      <c r="G116" s="205">
        <f t="shared" si="4"/>
        <v>0</v>
      </c>
      <c r="H116" s="206" t="s">
        <v>423</v>
      </c>
    </row>
    <row r="117" spans="1:8" ht="13.5" customHeight="1">
      <c r="A117" s="196">
        <v>8</v>
      </c>
      <c r="B117" s="197" t="s">
        <v>131</v>
      </c>
      <c r="C117" s="204" t="s">
        <v>147</v>
      </c>
      <c r="D117" s="194" t="s">
        <v>0</v>
      </c>
      <c r="E117" s="194">
        <v>8</v>
      </c>
      <c r="F117" s="39">
        <v>0</v>
      </c>
      <c r="G117" s="205">
        <f t="shared" si="4"/>
        <v>0</v>
      </c>
      <c r="H117" s="206" t="s">
        <v>423</v>
      </c>
    </row>
    <row r="118" spans="1:8" ht="13.5" customHeight="1">
      <c r="A118" s="196">
        <v>9</v>
      </c>
      <c r="B118" s="197" t="s">
        <v>131</v>
      </c>
      <c r="C118" s="204" t="s">
        <v>148</v>
      </c>
      <c r="D118" s="194" t="s">
        <v>0</v>
      </c>
      <c r="E118" s="194">
        <v>28</v>
      </c>
      <c r="F118" s="39">
        <v>0</v>
      </c>
      <c r="G118" s="205">
        <f t="shared" si="4"/>
        <v>0</v>
      </c>
      <c r="H118" s="206" t="s">
        <v>423</v>
      </c>
    </row>
    <row r="119" spans="1:8" ht="13.5" customHeight="1">
      <c r="A119" s="196">
        <v>10</v>
      </c>
      <c r="B119" s="197" t="s">
        <v>131</v>
      </c>
      <c r="C119" s="204" t="s">
        <v>149</v>
      </c>
      <c r="D119" s="194" t="s">
        <v>0</v>
      </c>
      <c r="E119" s="194">
        <v>1</v>
      </c>
      <c r="F119" s="39">
        <v>0</v>
      </c>
      <c r="G119" s="205">
        <f t="shared" si="4"/>
        <v>0</v>
      </c>
      <c r="H119" s="206" t="s">
        <v>423</v>
      </c>
    </row>
    <row r="120" spans="1:8" ht="13.5" customHeight="1">
      <c r="A120" s="196">
        <v>11</v>
      </c>
      <c r="B120" s="197" t="s">
        <v>153</v>
      </c>
      <c r="C120" s="204" t="s">
        <v>152</v>
      </c>
      <c r="D120" s="194" t="s">
        <v>0</v>
      </c>
      <c r="E120" s="194">
        <v>1</v>
      </c>
      <c r="F120" s="39">
        <v>0</v>
      </c>
      <c r="G120" s="205">
        <f t="shared" si="4"/>
        <v>0</v>
      </c>
      <c r="H120" s="206" t="s">
        <v>423</v>
      </c>
    </row>
    <row r="121" spans="1:8" ht="13.5" customHeight="1">
      <c r="A121" s="196">
        <v>12</v>
      </c>
      <c r="B121" s="197" t="s">
        <v>127</v>
      </c>
      <c r="C121" s="204" t="s">
        <v>128</v>
      </c>
      <c r="D121" s="194" t="s">
        <v>0</v>
      </c>
      <c r="E121" s="194">
        <v>1</v>
      </c>
      <c r="F121" s="39">
        <v>0</v>
      </c>
      <c r="G121" s="205">
        <f t="shared" si="4"/>
        <v>0</v>
      </c>
      <c r="H121" s="206" t="s">
        <v>423</v>
      </c>
    </row>
    <row r="122" spans="1:8" ht="13.5" customHeight="1">
      <c r="A122" s="196">
        <v>13</v>
      </c>
      <c r="B122" s="197" t="s">
        <v>122</v>
      </c>
      <c r="C122" s="204" t="s">
        <v>167</v>
      </c>
      <c r="D122" s="194" t="s">
        <v>0</v>
      </c>
      <c r="E122" s="194">
        <v>4</v>
      </c>
      <c r="F122" s="39">
        <v>0</v>
      </c>
      <c r="G122" s="205">
        <f t="shared" si="4"/>
        <v>0</v>
      </c>
      <c r="H122" s="206" t="s">
        <v>423</v>
      </c>
    </row>
    <row r="123" spans="1:8" ht="13.5" customHeight="1">
      <c r="A123" s="196">
        <v>14</v>
      </c>
      <c r="B123" s="197" t="s">
        <v>122</v>
      </c>
      <c r="C123" s="204" t="s">
        <v>125</v>
      </c>
      <c r="D123" s="194" t="s">
        <v>0</v>
      </c>
      <c r="E123" s="194">
        <v>5</v>
      </c>
      <c r="F123" s="39">
        <v>0</v>
      </c>
      <c r="G123" s="205">
        <f t="shared" si="4"/>
        <v>0</v>
      </c>
      <c r="H123" s="206" t="s">
        <v>423</v>
      </c>
    </row>
    <row r="124" spans="1:8" ht="13.5" customHeight="1">
      <c r="A124" s="196">
        <v>15</v>
      </c>
      <c r="B124" s="197" t="s">
        <v>122</v>
      </c>
      <c r="C124" s="204" t="s">
        <v>168</v>
      </c>
      <c r="D124" s="194" t="s">
        <v>0</v>
      </c>
      <c r="E124" s="194">
        <v>2</v>
      </c>
      <c r="F124" s="39">
        <v>0</v>
      </c>
      <c r="G124" s="205">
        <f t="shared" si="4"/>
        <v>0</v>
      </c>
      <c r="H124" s="206" t="s">
        <v>423</v>
      </c>
    </row>
    <row r="125" spans="1:8" ht="13.5" customHeight="1">
      <c r="A125" s="196">
        <v>16</v>
      </c>
      <c r="B125" s="197" t="s">
        <v>156</v>
      </c>
      <c r="C125" s="204" t="s">
        <v>38</v>
      </c>
      <c r="D125" s="194" t="s">
        <v>0</v>
      </c>
      <c r="E125" s="194">
        <v>4</v>
      </c>
      <c r="F125" s="39">
        <v>0</v>
      </c>
      <c r="G125" s="205">
        <f t="shared" si="4"/>
        <v>0</v>
      </c>
      <c r="H125" s="206" t="s">
        <v>423</v>
      </c>
    </row>
    <row r="126" spans="1:8" ht="13.5" customHeight="1">
      <c r="A126" s="196">
        <v>17</v>
      </c>
      <c r="B126" s="197" t="s">
        <v>156</v>
      </c>
      <c r="C126" s="204" t="s">
        <v>39</v>
      </c>
      <c r="D126" s="194" t="s">
        <v>0</v>
      </c>
      <c r="E126" s="194">
        <v>2</v>
      </c>
      <c r="F126" s="39">
        <v>0</v>
      </c>
      <c r="G126" s="205">
        <f t="shared" si="4"/>
        <v>0</v>
      </c>
      <c r="H126" s="206" t="s">
        <v>423</v>
      </c>
    </row>
    <row r="127" spans="1:8" ht="12.75">
      <c r="A127" s="196">
        <v>18</v>
      </c>
      <c r="B127" s="197" t="s">
        <v>158</v>
      </c>
      <c r="C127" s="204" t="s">
        <v>157</v>
      </c>
      <c r="D127" s="194" t="s">
        <v>0</v>
      </c>
      <c r="E127" s="194">
        <v>4</v>
      </c>
      <c r="F127" s="39">
        <v>0</v>
      </c>
      <c r="G127" s="205">
        <f t="shared" si="4"/>
        <v>0</v>
      </c>
      <c r="H127" s="206" t="s">
        <v>423</v>
      </c>
    </row>
    <row r="128" spans="1:8" ht="13.5" customHeight="1">
      <c r="A128" s="232"/>
      <c r="B128" s="249"/>
      <c r="C128" s="234" t="s">
        <v>11</v>
      </c>
      <c r="D128" s="235"/>
      <c r="E128" s="235"/>
      <c r="F128" s="236"/>
      <c r="G128" s="208">
        <f>SUM(G110:G127)</f>
        <v>0</v>
      </c>
      <c r="H128" s="209"/>
    </row>
    <row r="129" spans="1:8" ht="13.5" customHeight="1">
      <c r="A129" s="237"/>
      <c r="B129" s="250"/>
      <c r="C129" s="252"/>
      <c r="D129" s="240"/>
      <c r="E129" s="240"/>
      <c r="F129" s="241"/>
      <c r="G129" s="242"/>
      <c r="H129" s="209"/>
    </row>
    <row r="130" spans="1:8" ht="13.5" customHeight="1">
      <c r="A130" s="237"/>
      <c r="B130" s="250"/>
      <c r="C130" s="252"/>
      <c r="D130" s="240"/>
      <c r="E130" s="240"/>
      <c r="F130" s="241"/>
      <c r="G130" s="242"/>
      <c r="H130" s="209"/>
    </row>
    <row r="131" spans="1:8" ht="12.75">
      <c r="A131" s="237"/>
      <c r="B131" s="250"/>
      <c r="C131" s="239"/>
      <c r="D131" s="240"/>
      <c r="E131" s="240"/>
      <c r="F131" s="241"/>
      <c r="G131" s="242"/>
      <c r="H131" s="209"/>
    </row>
    <row r="132" spans="1:8" ht="13.5" customHeight="1">
      <c r="A132" s="237"/>
      <c r="B132" s="250"/>
      <c r="C132" s="224" t="s">
        <v>169</v>
      </c>
      <c r="D132" s="240"/>
      <c r="E132" s="240"/>
      <c r="F132" s="241"/>
      <c r="G132" s="242"/>
      <c r="H132" s="209"/>
    </row>
    <row r="133" spans="1:8" ht="13.5" customHeight="1">
      <c r="A133" s="243"/>
      <c r="B133" s="253"/>
      <c r="C133" s="254"/>
      <c r="D133" s="246"/>
      <c r="E133" s="246"/>
      <c r="F133" s="247"/>
      <c r="G133" s="248"/>
      <c r="H133" s="209"/>
    </row>
    <row r="134" spans="1:8" ht="18" customHeight="1">
      <c r="A134" s="228" t="s">
        <v>4</v>
      </c>
      <c r="B134" s="197" t="s">
        <v>1</v>
      </c>
      <c r="C134" s="228" t="s">
        <v>14</v>
      </c>
      <c r="D134" s="229" t="s">
        <v>15</v>
      </c>
      <c r="E134" s="229" t="s">
        <v>16</v>
      </c>
      <c r="F134" s="230" t="s">
        <v>17</v>
      </c>
      <c r="G134" s="230" t="s">
        <v>18</v>
      </c>
      <c r="H134" s="231" t="s">
        <v>422</v>
      </c>
    </row>
    <row r="135" spans="1:8" ht="13.5" customHeight="1">
      <c r="A135" s="196">
        <v>1</v>
      </c>
      <c r="B135" s="197" t="s">
        <v>143</v>
      </c>
      <c r="C135" s="204" t="s">
        <v>170</v>
      </c>
      <c r="D135" s="194" t="s">
        <v>0</v>
      </c>
      <c r="E135" s="194">
        <v>1</v>
      </c>
      <c r="F135" s="39">
        <v>0</v>
      </c>
      <c r="G135" s="205">
        <f aca="true" t="shared" si="5" ref="G135:G144">E135*F135</f>
        <v>0</v>
      </c>
      <c r="H135" s="206" t="s">
        <v>423</v>
      </c>
    </row>
    <row r="136" spans="1:8" ht="13.5" customHeight="1">
      <c r="A136" s="196">
        <v>2</v>
      </c>
      <c r="B136" s="197" t="s">
        <v>122</v>
      </c>
      <c r="C136" s="204" t="s">
        <v>178</v>
      </c>
      <c r="D136" s="194" t="s">
        <v>0</v>
      </c>
      <c r="E136" s="194">
        <v>1</v>
      </c>
      <c r="F136" s="39">
        <v>0</v>
      </c>
      <c r="G136" s="205">
        <f t="shared" si="5"/>
        <v>0</v>
      </c>
      <c r="H136" s="206" t="s">
        <v>423</v>
      </c>
    </row>
    <row r="137" spans="1:8" ht="13.5" customHeight="1">
      <c r="A137" s="196">
        <v>3</v>
      </c>
      <c r="B137" s="197" t="s">
        <v>135</v>
      </c>
      <c r="C137" s="204" t="s">
        <v>134</v>
      </c>
      <c r="D137" s="194" t="s">
        <v>0</v>
      </c>
      <c r="E137" s="194">
        <v>1</v>
      </c>
      <c r="F137" s="39">
        <v>0</v>
      </c>
      <c r="G137" s="205">
        <f t="shared" si="5"/>
        <v>0</v>
      </c>
      <c r="H137" s="206" t="s">
        <v>423</v>
      </c>
    </row>
    <row r="138" spans="1:8" ht="25.5">
      <c r="A138" s="196">
        <v>4</v>
      </c>
      <c r="B138" s="197" t="s">
        <v>129</v>
      </c>
      <c r="C138" s="198" t="s">
        <v>144</v>
      </c>
      <c r="D138" s="194" t="s">
        <v>0</v>
      </c>
      <c r="E138" s="194">
        <v>7</v>
      </c>
      <c r="F138" s="39">
        <v>0</v>
      </c>
      <c r="G138" s="205">
        <f t="shared" si="5"/>
        <v>0</v>
      </c>
      <c r="H138" s="206" t="s">
        <v>423</v>
      </c>
    </row>
    <row r="139" spans="1:8" ht="13.5" customHeight="1">
      <c r="A139" s="196">
        <v>5</v>
      </c>
      <c r="B139" s="197" t="s">
        <v>131</v>
      </c>
      <c r="C139" s="204" t="s">
        <v>132</v>
      </c>
      <c r="D139" s="194" t="s">
        <v>0</v>
      </c>
      <c r="E139" s="194">
        <v>1</v>
      </c>
      <c r="F139" s="39">
        <v>0</v>
      </c>
      <c r="G139" s="205">
        <f t="shared" si="5"/>
        <v>0</v>
      </c>
      <c r="H139" s="206" t="s">
        <v>423</v>
      </c>
    </row>
    <row r="140" spans="1:8" ht="13.5" customHeight="1">
      <c r="A140" s="196">
        <v>6</v>
      </c>
      <c r="B140" s="197" t="s">
        <v>131</v>
      </c>
      <c r="C140" s="204" t="s">
        <v>148</v>
      </c>
      <c r="D140" s="194" t="s">
        <v>0</v>
      </c>
      <c r="E140" s="194">
        <v>21</v>
      </c>
      <c r="F140" s="39">
        <v>0</v>
      </c>
      <c r="G140" s="205">
        <f t="shared" si="5"/>
        <v>0</v>
      </c>
      <c r="H140" s="206" t="s">
        <v>423</v>
      </c>
    </row>
    <row r="141" spans="1:8" ht="12.75">
      <c r="A141" s="196">
        <v>7</v>
      </c>
      <c r="B141" s="197" t="s">
        <v>127</v>
      </c>
      <c r="C141" s="204" t="s">
        <v>128</v>
      </c>
      <c r="D141" s="194" t="s">
        <v>0</v>
      </c>
      <c r="E141" s="194">
        <v>1</v>
      </c>
      <c r="F141" s="39">
        <v>0</v>
      </c>
      <c r="G141" s="205">
        <f t="shared" si="5"/>
        <v>0</v>
      </c>
      <c r="H141" s="206" t="s">
        <v>423</v>
      </c>
    </row>
    <row r="142" spans="1:8" ht="13.5" customHeight="1">
      <c r="A142" s="196">
        <v>8</v>
      </c>
      <c r="B142" s="197" t="s">
        <v>122</v>
      </c>
      <c r="C142" s="204" t="s">
        <v>125</v>
      </c>
      <c r="D142" s="194" t="s">
        <v>0</v>
      </c>
      <c r="E142" s="194">
        <v>1</v>
      </c>
      <c r="F142" s="39">
        <v>0</v>
      </c>
      <c r="G142" s="205">
        <f t="shared" si="5"/>
        <v>0</v>
      </c>
      <c r="H142" s="206" t="s">
        <v>423</v>
      </c>
    </row>
    <row r="143" spans="1:8" ht="12.75">
      <c r="A143" s="196">
        <v>9</v>
      </c>
      <c r="B143" s="197" t="s">
        <v>156</v>
      </c>
      <c r="C143" s="204" t="s">
        <v>38</v>
      </c>
      <c r="D143" s="194" t="s">
        <v>0</v>
      </c>
      <c r="E143" s="194">
        <v>2</v>
      </c>
      <c r="F143" s="39">
        <v>0</v>
      </c>
      <c r="G143" s="205">
        <f t="shared" si="5"/>
        <v>0</v>
      </c>
      <c r="H143" s="206" t="s">
        <v>423</v>
      </c>
    </row>
    <row r="144" spans="1:8" ht="12.75">
      <c r="A144" s="196">
        <v>10</v>
      </c>
      <c r="B144" s="197" t="s">
        <v>158</v>
      </c>
      <c r="C144" s="204" t="s">
        <v>157</v>
      </c>
      <c r="D144" s="194" t="s">
        <v>0</v>
      </c>
      <c r="E144" s="194">
        <v>2</v>
      </c>
      <c r="F144" s="39">
        <v>0</v>
      </c>
      <c r="G144" s="205">
        <f t="shared" si="5"/>
        <v>0</v>
      </c>
      <c r="H144" s="206" t="s">
        <v>423</v>
      </c>
    </row>
    <row r="145" spans="1:8" ht="15">
      <c r="A145" s="232"/>
      <c r="B145" s="249"/>
      <c r="C145" s="234" t="s">
        <v>11</v>
      </c>
      <c r="D145" s="235"/>
      <c r="E145" s="235"/>
      <c r="F145" s="236"/>
      <c r="G145" s="208">
        <f>SUM(G135:G144)</f>
        <v>0</v>
      </c>
      <c r="H145" s="209"/>
    </row>
    <row r="146" spans="1:8" ht="12.75">
      <c r="A146" s="237"/>
      <c r="B146" s="250"/>
      <c r="C146" s="252"/>
      <c r="D146" s="240"/>
      <c r="E146" s="240"/>
      <c r="F146" s="241"/>
      <c r="G146" s="242"/>
      <c r="H146" s="209"/>
    </row>
    <row r="147" spans="1:8" ht="12.75">
      <c r="A147" s="237"/>
      <c r="B147" s="250"/>
      <c r="C147" s="252"/>
      <c r="D147" s="240"/>
      <c r="E147" s="240"/>
      <c r="F147" s="241"/>
      <c r="G147" s="242"/>
      <c r="H147" s="209"/>
    </row>
    <row r="148" spans="1:8" ht="12.75">
      <c r="A148" s="237"/>
      <c r="B148" s="250"/>
      <c r="C148" s="252"/>
      <c r="D148" s="240"/>
      <c r="E148" s="240"/>
      <c r="F148" s="241"/>
      <c r="G148" s="242"/>
      <c r="H148" s="209"/>
    </row>
    <row r="149" spans="1:8" ht="15.75">
      <c r="A149" s="237"/>
      <c r="B149" s="250"/>
      <c r="C149" s="224" t="s">
        <v>171</v>
      </c>
      <c r="D149" s="240"/>
      <c r="E149" s="240"/>
      <c r="F149" s="241"/>
      <c r="G149" s="242"/>
      <c r="H149" s="209"/>
    </row>
    <row r="150" spans="1:8" ht="12.75">
      <c r="A150" s="243"/>
      <c r="B150" s="253"/>
      <c r="C150" s="254"/>
      <c r="D150" s="246"/>
      <c r="E150" s="246"/>
      <c r="F150" s="247"/>
      <c r="G150" s="248"/>
      <c r="H150" s="209"/>
    </row>
    <row r="151" spans="1:8" ht="18" customHeight="1">
      <c r="A151" s="228" t="s">
        <v>4</v>
      </c>
      <c r="B151" s="197" t="s">
        <v>1</v>
      </c>
      <c r="C151" s="228" t="s">
        <v>14</v>
      </c>
      <c r="D151" s="229" t="s">
        <v>15</v>
      </c>
      <c r="E151" s="229" t="s">
        <v>16</v>
      </c>
      <c r="F151" s="230" t="s">
        <v>17</v>
      </c>
      <c r="G151" s="230" t="s">
        <v>18</v>
      </c>
      <c r="H151" s="231" t="s">
        <v>422</v>
      </c>
    </row>
    <row r="152" spans="1:8" ht="12.75">
      <c r="A152" s="196">
        <v>1</v>
      </c>
      <c r="B152" s="197" t="s">
        <v>143</v>
      </c>
      <c r="C152" s="204" t="s">
        <v>161</v>
      </c>
      <c r="D152" s="194" t="s">
        <v>0</v>
      </c>
      <c r="E152" s="194">
        <v>1</v>
      </c>
      <c r="F152" s="39">
        <v>0</v>
      </c>
      <c r="G152" s="205">
        <f aca="true" t="shared" si="6" ref="G152:G171">E152*F152</f>
        <v>0</v>
      </c>
      <c r="H152" s="206" t="s">
        <v>423</v>
      </c>
    </row>
    <row r="153" spans="1:8" ht="12.75">
      <c r="A153" s="196">
        <v>2</v>
      </c>
      <c r="B153" s="197" t="s">
        <v>117</v>
      </c>
      <c r="C153" s="198" t="s">
        <v>177</v>
      </c>
      <c r="D153" s="194" t="s">
        <v>0</v>
      </c>
      <c r="E153" s="194">
        <v>1</v>
      </c>
      <c r="F153" s="39">
        <v>0</v>
      </c>
      <c r="G153" s="205">
        <f t="shared" si="6"/>
        <v>0</v>
      </c>
      <c r="H153" s="206" t="s">
        <v>423</v>
      </c>
    </row>
    <row r="154" spans="1:8" ht="12.75">
      <c r="A154" s="196">
        <v>3</v>
      </c>
      <c r="B154" s="197" t="s">
        <v>135</v>
      </c>
      <c r="C154" s="204" t="s">
        <v>134</v>
      </c>
      <c r="D154" s="194" t="s">
        <v>0</v>
      </c>
      <c r="E154" s="194">
        <v>1</v>
      </c>
      <c r="F154" s="39">
        <v>0</v>
      </c>
      <c r="G154" s="205">
        <f t="shared" si="6"/>
        <v>0</v>
      </c>
      <c r="H154" s="206" t="s">
        <v>423</v>
      </c>
    </row>
    <row r="155" spans="1:8" ht="25.5">
      <c r="A155" s="196">
        <v>4</v>
      </c>
      <c r="B155" s="197" t="s">
        <v>129</v>
      </c>
      <c r="C155" s="198" t="s">
        <v>144</v>
      </c>
      <c r="D155" s="194" t="s">
        <v>0</v>
      </c>
      <c r="E155" s="194">
        <v>6</v>
      </c>
      <c r="F155" s="39">
        <v>0</v>
      </c>
      <c r="G155" s="205">
        <f t="shared" si="6"/>
        <v>0</v>
      </c>
      <c r="H155" s="206" t="s">
        <v>423</v>
      </c>
    </row>
    <row r="156" spans="1:8" ht="25.5">
      <c r="A156" s="196">
        <v>5</v>
      </c>
      <c r="B156" s="197" t="s">
        <v>129</v>
      </c>
      <c r="C156" s="198" t="s">
        <v>172</v>
      </c>
      <c r="D156" s="194" t="s">
        <v>0</v>
      </c>
      <c r="E156" s="194">
        <v>5</v>
      </c>
      <c r="F156" s="39">
        <v>0</v>
      </c>
      <c r="G156" s="205">
        <f t="shared" si="6"/>
        <v>0</v>
      </c>
      <c r="H156" s="206" t="s">
        <v>423</v>
      </c>
    </row>
    <row r="157" spans="1:8" ht="13.5" customHeight="1">
      <c r="A157" s="196">
        <v>6</v>
      </c>
      <c r="B157" s="197" t="s">
        <v>131</v>
      </c>
      <c r="C157" s="204" t="s">
        <v>132</v>
      </c>
      <c r="D157" s="194" t="s">
        <v>0</v>
      </c>
      <c r="E157" s="194">
        <v>2</v>
      </c>
      <c r="F157" s="39">
        <v>0</v>
      </c>
      <c r="G157" s="205">
        <f t="shared" si="6"/>
        <v>0</v>
      </c>
      <c r="H157" s="206" t="s">
        <v>423</v>
      </c>
    </row>
    <row r="158" spans="1:8" ht="12.75">
      <c r="A158" s="196">
        <v>7</v>
      </c>
      <c r="B158" s="197" t="s">
        <v>131</v>
      </c>
      <c r="C158" s="204" t="s">
        <v>145</v>
      </c>
      <c r="D158" s="194" t="s">
        <v>0</v>
      </c>
      <c r="E158" s="194">
        <v>1</v>
      </c>
      <c r="F158" s="39">
        <v>0</v>
      </c>
      <c r="G158" s="205">
        <f t="shared" si="6"/>
        <v>0</v>
      </c>
      <c r="H158" s="206" t="s">
        <v>423</v>
      </c>
    </row>
    <row r="159" spans="1:8" ht="12.75">
      <c r="A159" s="196">
        <v>8</v>
      </c>
      <c r="B159" s="197" t="s">
        <v>131</v>
      </c>
      <c r="C159" s="204" t="s">
        <v>148</v>
      </c>
      <c r="D159" s="194" t="s">
        <v>0</v>
      </c>
      <c r="E159" s="194">
        <v>18</v>
      </c>
      <c r="F159" s="39">
        <v>0</v>
      </c>
      <c r="G159" s="205">
        <f t="shared" si="6"/>
        <v>0</v>
      </c>
      <c r="H159" s="206" t="s">
        <v>423</v>
      </c>
    </row>
    <row r="160" spans="1:8" ht="12.75">
      <c r="A160" s="196">
        <v>9</v>
      </c>
      <c r="B160" s="197" t="s">
        <v>131</v>
      </c>
      <c r="C160" s="204" t="s">
        <v>149</v>
      </c>
      <c r="D160" s="194" t="s">
        <v>0</v>
      </c>
      <c r="E160" s="194">
        <v>1</v>
      </c>
      <c r="F160" s="39">
        <v>0</v>
      </c>
      <c r="G160" s="205">
        <f t="shared" si="6"/>
        <v>0</v>
      </c>
      <c r="H160" s="206" t="s">
        <v>423</v>
      </c>
    </row>
    <row r="161" spans="1:8" ht="13.5" customHeight="1">
      <c r="A161" s="196">
        <v>10</v>
      </c>
      <c r="B161" s="197" t="s">
        <v>127</v>
      </c>
      <c r="C161" s="204" t="s">
        <v>128</v>
      </c>
      <c r="D161" s="194" t="s">
        <v>0</v>
      </c>
      <c r="E161" s="194">
        <v>1</v>
      </c>
      <c r="F161" s="39">
        <v>0</v>
      </c>
      <c r="G161" s="205">
        <f t="shared" si="6"/>
        <v>0</v>
      </c>
      <c r="H161" s="206" t="s">
        <v>423</v>
      </c>
    </row>
    <row r="162" spans="1:8" ht="13.5" customHeight="1">
      <c r="A162" s="196">
        <v>11</v>
      </c>
      <c r="B162" s="197" t="s">
        <v>127</v>
      </c>
      <c r="C162" s="204" t="s">
        <v>173</v>
      </c>
      <c r="D162" s="194" t="s">
        <v>0</v>
      </c>
      <c r="E162" s="194">
        <v>1</v>
      </c>
      <c r="F162" s="39">
        <v>0</v>
      </c>
      <c r="G162" s="205">
        <f t="shared" si="6"/>
        <v>0</v>
      </c>
      <c r="H162" s="206" t="s">
        <v>423</v>
      </c>
    </row>
    <row r="163" spans="1:8" ht="13.5" customHeight="1">
      <c r="A163" s="196">
        <v>12</v>
      </c>
      <c r="B163" s="197" t="s">
        <v>122</v>
      </c>
      <c r="C163" s="204" t="s">
        <v>167</v>
      </c>
      <c r="D163" s="194" t="s">
        <v>0</v>
      </c>
      <c r="E163" s="194">
        <v>1</v>
      </c>
      <c r="F163" s="39">
        <v>0</v>
      </c>
      <c r="G163" s="205">
        <f t="shared" si="6"/>
        <v>0</v>
      </c>
      <c r="H163" s="206" t="s">
        <v>423</v>
      </c>
    </row>
    <row r="164" spans="1:8" ht="13.5" customHeight="1">
      <c r="A164" s="196">
        <v>13</v>
      </c>
      <c r="B164" s="197" t="s">
        <v>122</v>
      </c>
      <c r="C164" s="204" t="s">
        <v>125</v>
      </c>
      <c r="D164" s="194" t="s">
        <v>0</v>
      </c>
      <c r="E164" s="194">
        <v>4</v>
      </c>
      <c r="F164" s="39">
        <v>0</v>
      </c>
      <c r="G164" s="205">
        <f t="shared" si="6"/>
        <v>0</v>
      </c>
      <c r="H164" s="206" t="s">
        <v>423</v>
      </c>
    </row>
    <row r="165" spans="1:8" ht="13.5" customHeight="1">
      <c r="A165" s="196">
        <v>14</v>
      </c>
      <c r="B165" s="197" t="s">
        <v>122</v>
      </c>
      <c r="C165" s="204" t="s">
        <v>168</v>
      </c>
      <c r="D165" s="194" t="s">
        <v>0</v>
      </c>
      <c r="E165" s="194">
        <v>1</v>
      </c>
      <c r="F165" s="39">
        <v>0</v>
      </c>
      <c r="G165" s="205">
        <f t="shared" si="6"/>
        <v>0</v>
      </c>
      <c r="H165" s="206" t="s">
        <v>423</v>
      </c>
    </row>
    <row r="166" spans="1:8" ht="13.5" customHeight="1">
      <c r="A166" s="196">
        <v>15</v>
      </c>
      <c r="B166" s="197" t="s">
        <v>133</v>
      </c>
      <c r="C166" s="204" t="s">
        <v>40</v>
      </c>
      <c r="D166" s="194" t="s">
        <v>0</v>
      </c>
      <c r="E166" s="194">
        <v>4</v>
      </c>
      <c r="F166" s="39">
        <v>0</v>
      </c>
      <c r="G166" s="205">
        <f t="shared" si="6"/>
        <v>0</v>
      </c>
      <c r="H166" s="206" t="s">
        <v>423</v>
      </c>
    </row>
    <row r="167" spans="1:8" ht="13.5" customHeight="1">
      <c r="A167" s="196">
        <v>16</v>
      </c>
      <c r="B167" s="197" t="s">
        <v>133</v>
      </c>
      <c r="C167" s="204" t="s">
        <v>58</v>
      </c>
      <c r="D167" s="194" t="s">
        <v>0</v>
      </c>
      <c r="E167" s="194">
        <v>1</v>
      </c>
      <c r="F167" s="39">
        <v>0</v>
      </c>
      <c r="G167" s="205">
        <f t="shared" si="6"/>
        <v>0</v>
      </c>
      <c r="H167" s="206" t="s">
        <v>423</v>
      </c>
    </row>
    <row r="168" spans="1:8" ht="13.5" customHeight="1">
      <c r="A168" s="196">
        <v>17</v>
      </c>
      <c r="B168" s="197" t="s">
        <v>156</v>
      </c>
      <c r="C168" s="204" t="s">
        <v>38</v>
      </c>
      <c r="D168" s="194" t="s">
        <v>0</v>
      </c>
      <c r="E168" s="194">
        <v>3</v>
      </c>
      <c r="F168" s="39">
        <v>0</v>
      </c>
      <c r="G168" s="205">
        <f t="shared" si="6"/>
        <v>0</v>
      </c>
      <c r="H168" s="206" t="s">
        <v>423</v>
      </c>
    </row>
    <row r="169" spans="1:8" ht="13.5" customHeight="1">
      <c r="A169" s="196">
        <v>18</v>
      </c>
      <c r="B169" s="197" t="s">
        <v>156</v>
      </c>
      <c r="C169" s="204" t="s">
        <v>39</v>
      </c>
      <c r="D169" s="194" t="s">
        <v>0</v>
      </c>
      <c r="E169" s="194">
        <v>1</v>
      </c>
      <c r="F169" s="39">
        <v>0</v>
      </c>
      <c r="G169" s="205">
        <f t="shared" si="6"/>
        <v>0</v>
      </c>
      <c r="H169" s="206" t="s">
        <v>423</v>
      </c>
    </row>
    <row r="170" spans="1:8" ht="12.75">
      <c r="A170" s="196">
        <v>19</v>
      </c>
      <c r="B170" s="197" t="s">
        <v>158</v>
      </c>
      <c r="C170" s="204" t="s">
        <v>157</v>
      </c>
      <c r="D170" s="194" t="s">
        <v>0</v>
      </c>
      <c r="E170" s="194">
        <v>2</v>
      </c>
      <c r="F170" s="39">
        <v>0</v>
      </c>
      <c r="G170" s="205">
        <f t="shared" si="6"/>
        <v>0</v>
      </c>
      <c r="H170" s="206" t="s">
        <v>423</v>
      </c>
    </row>
    <row r="171" spans="1:8" ht="13.5" customHeight="1">
      <c r="A171" s="196">
        <v>20</v>
      </c>
      <c r="B171" s="197" t="s">
        <v>159</v>
      </c>
      <c r="C171" s="204" t="s">
        <v>56</v>
      </c>
      <c r="D171" s="194" t="s">
        <v>0</v>
      </c>
      <c r="E171" s="194">
        <v>1</v>
      </c>
      <c r="F171" s="39">
        <v>0</v>
      </c>
      <c r="G171" s="205">
        <f t="shared" si="6"/>
        <v>0</v>
      </c>
      <c r="H171" s="206" t="s">
        <v>423</v>
      </c>
    </row>
    <row r="172" spans="1:8" ht="13.5" customHeight="1">
      <c r="A172" s="232"/>
      <c r="B172" s="249"/>
      <c r="C172" s="234" t="s">
        <v>11</v>
      </c>
      <c r="D172" s="235"/>
      <c r="E172" s="235"/>
      <c r="F172" s="236"/>
      <c r="G172" s="208">
        <f>SUM(G152:G171)</f>
        <v>0</v>
      </c>
      <c r="H172" s="209"/>
    </row>
    <row r="173" spans="1:8" ht="13.5" customHeight="1">
      <c r="A173" s="237"/>
      <c r="B173" s="250"/>
      <c r="C173" s="252"/>
      <c r="D173" s="240"/>
      <c r="E173" s="240"/>
      <c r="F173" s="241"/>
      <c r="G173" s="242"/>
      <c r="H173" s="209"/>
    </row>
    <row r="174" spans="1:8" ht="13.5" customHeight="1">
      <c r="A174" s="237"/>
      <c r="B174" s="250"/>
      <c r="C174" s="252"/>
      <c r="D174" s="240"/>
      <c r="E174" s="240"/>
      <c r="F174" s="241"/>
      <c r="G174" s="242"/>
      <c r="H174" s="209"/>
    </row>
    <row r="175" spans="1:8" ht="13.5" customHeight="1">
      <c r="A175" s="237"/>
      <c r="B175" s="250"/>
      <c r="C175" s="252"/>
      <c r="D175" s="240"/>
      <c r="E175" s="240"/>
      <c r="F175" s="241"/>
      <c r="G175" s="242"/>
      <c r="H175" s="209"/>
    </row>
    <row r="176" spans="1:8" ht="18" customHeight="1">
      <c r="A176" s="237"/>
      <c r="B176" s="250"/>
      <c r="C176" s="224" t="s">
        <v>174</v>
      </c>
      <c r="D176" s="240"/>
      <c r="E176" s="240"/>
      <c r="F176" s="241"/>
      <c r="G176" s="242"/>
      <c r="H176" s="209"/>
    </row>
    <row r="177" spans="1:8" ht="13.5" customHeight="1">
      <c r="A177" s="243"/>
      <c r="B177" s="253"/>
      <c r="C177" s="254"/>
      <c r="D177" s="246"/>
      <c r="E177" s="246"/>
      <c r="F177" s="247"/>
      <c r="G177" s="248"/>
      <c r="H177" s="209"/>
    </row>
    <row r="178" spans="1:8" ht="18" customHeight="1">
      <c r="A178" s="228" t="s">
        <v>4</v>
      </c>
      <c r="B178" s="197" t="s">
        <v>1</v>
      </c>
      <c r="C178" s="228" t="s">
        <v>14</v>
      </c>
      <c r="D178" s="229" t="s">
        <v>15</v>
      </c>
      <c r="E178" s="229" t="s">
        <v>16</v>
      </c>
      <c r="F178" s="230" t="s">
        <v>17</v>
      </c>
      <c r="G178" s="230" t="s">
        <v>18</v>
      </c>
      <c r="H178" s="231" t="s">
        <v>422</v>
      </c>
    </row>
    <row r="179" spans="1:8" ht="12.75">
      <c r="A179" s="196">
        <v>1</v>
      </c>
      <c r="B179" s="197" t="s">
        <v>143</v>
      </c>
      <c r="C179" s="204" t="s">
        <v>175</v>
      </c>
      <c r="D179" s="194" t="s">
        <v>0</v>
      </c>
      <c r="E179" s="194">
        <v>1</v>
      </c>
      <c r="F179" s="39">
        <v>0</v>
      </c>
      <c r="G179" s="205">
        <f aca="true" t="shared" si="7" ref="G179:G185">E179*F179</f>
        <v>0</v>
      </c>
      <c r="H179" s="206" t="s">
        <v>423</v>
      </c>
    </row>
    <row r="180" spans="1:8" ht="12.75">
      <c r="A180" s="196">
        <v>2</v>
      </c>
      <c r="B180" s="197" t="s">
        <v>117</v>
      </c>
      <c r="C180" s="198" t="s">
        <v>176</v>
      </c>
      <c r="D180" s="194" t="s">
        <v>0</v>
      </c>
      <c r="E180" s="194">
        <v>1</v>
      </c>
      <c r="F180" s="39">
        <v>0</v>
      </c>
      <c r="G180" s="205">
        <f t="shared" si="7"/>
        <v>0</v>
      </c>
      <c r="H180" s="206" t="s">
        <v>423</v>
      </c>
    </row>
    <row r="181" spans="1:8" ht="12.75">
      <c r="A181" s="196">
        <v>3</v>
      </c>
      <c r="B181" s="197" t="s">
        <v>135</v>
      </c>
      <c r="C181" s="204" t="s">
        <v>134</v>
      </c>
      <c r="D181" s="194" t="s">
        <v>0</v>
      </c>
      <c r="E181" s="194">
        <v>1</v>
      </c>
      <c r="F181" s="39">
        <v>0</v>
      </c>
      <c r="G181" s="205">
        <f t="shared" si="7"/>
        <v>0</v>
      </c>
      <c r="H181" s="206" t="s">
        <v>423</v>
      </c>
    </row>
    <row r="182" spans="1:8" ht="25.5">
      <c r="A182" s="196">
        <v>4</v>
      </c>
      <c r="B182" s="197" t="s">
        <v>129</v>
      </c>
      <c r="C182" s="198" t="s">
        <v>144</v>
      </c>
      <c r="D182" s="194" t="s">
        <v>0</v>
      </c>
      <c r="E182" s="194">
        <v>5</v>
      </c>
      <c r="F182" s="39">
        <v>0</v>
      </c>
      <c r="G182" s="205">
        <f t="shared" si="7"/>
        <v>0</v>
      </c>
      <c r="H182" s="206" t="s">
        <v>423</v>
      </c>
    </row>
    <row r="183" spans="1:8" ht="13.5" customHeight="1">
      <c r="A183" s="196">
        <v>5</v>
      </c>
      <c r="B183" s="197" t="s">
        <v>131</v>
      </c>
      <c r="C183" s="204" t="s">
        <v>147</v>
      </c>
      <c r="D183" s="194" t="s">
        <v>0</v>
      </c>
      <c r="E183" s="194">
        <v>1</v>
      </c>
      <c r="F183" s="39">
        <v>0</v>
      </c>
      <c r="G183" s="205">
        <f t="shared" si="7"/>
        <v>0</v>
      </c>
      <c r="H183" s="206" t="s">
        <v>423</v>
      </c>
    </row>
    <row r="184" spans="1:8" ht="13.5" customHeight="1">
      <c r="A184" s="196">
        <v>6</v>
      </c>
      <c r="B184" s="197" t="s">
        <v>131</v>
      </c>
      <c r="C184" s="204" t="s">
        <v>148</v>
      </c>
      <c r="D184" s="194" t="s">
        <v>0</v>
      </c>
      <c r="E184" s="194">
        <v>19</v>
      </c>
      <c r="F184" s="39">
        <v>0</v>
      </c>
      <c r="G184" s="205">
        <f t="shared" si="7"/>
        <v>0</v>
      </c>
      <c r="H184" s="206" t="s">
        <v>423</v>
      </c>
    </row>
    <row r="185" spans="1:8" ht="12.75">
      <c r="A185" s="196">
        <v>7</v>
      </c>
      <c r="B185" s="197" t="s">
        <v>156</v>
      </c>
      <c r="C185" s="204" t="s">
        <v>38</v>
      </c>
      <c r="D185" s="194" t="s">
        <v>0</v>
      </c>
      <c r="E185" s="194">
        <v>2</v>
      </c>
      <c r="F185" s="39">
        <v>0</v>
      </c>
      <c r="G185" s="205">
        <f t="shared" si="7"/>
        <v>0</v>
      </c>
      <c r="H185" s="206" t="s">
        <v>423</v>
      </c>
    </row>
    <row r="186" spans="1:8" ht="14.25">
      <c r="A186" s="232"/>
      <c r="B186" s="249"/>
      <c r="C186" s="255" t="s">
        <v>11</v>
      </c>
      <c r="D186" s="235"/>
      <c r="E186" s="235"/>
      <c r="F186" s="236"/>
      <c r="G186" s="256">
        <f>SUM(G179:G185)</f>
        <v>0</v>
      </c>
      <c r="H186" s="209"/>
    </row>
    <row r="187" spans="1:8" ht="15">
      <c r="A187" s="237"/>
      <c r="B187" s="250"/>
      <c r="C187" s="251"/>
      <c r="D187" s="240"/>
      <c r="E187" s="240"/>
      <c r="F187" s="241"/>
      <c r="G187" s="208"/>
      <c r="H187" s="209"/>
    </row>
    <row r="188" spans="1:8" ht="16.5" customHeight="1">
      <c r="A188" s="237"/>
      <c r="B188" s="250"/>
      <c r="C188" s="257" t="s">
        <v>180</v>
      </c>
      <c r="D188" s="258" t="s">
        <v>0</v>
      </c>
      <c r="E188" s="258">
        <v>3</v>
      </c>
      <c r="F188" s="259"/>
      <c r="G188" s="260">
        <f>+G186*E188</f>
        <v>0</v>
      </c>
      <c r="H188" s="209"/>
    </row>
    <row r="189" spans="1:8" ht="15">
      <c r="A189" s="237"/>
      <c r="B189" s="250"/>
      <c r="C189" s="251"/>
      <c r="D189" s="240"/>
      <c r="E189" s="240"/>
      <c r="F189" s="241"/>
      <c r="G189" s="208"/>
      <c r="H189" s="209"/>
    </row>
    <row r="190" spans="1:8" ht="15">
      <c r="A190" s="237"/>
      <c r="B190" s="250"/>
      <c r="C190" s="251"/>
      <c r="D190" s="240"/>
      <c r="E190" s="240"/>
      <c r="F190" s="241"/>
      <c r="G190" s="208"/>
      <c r="H190" s="209"/>
    </row>
    <row r="191" spans="1:8" ht="15">
      <c r="A191" s="237"/>
      <c r="B191" s="250"/>
      <c r="C191" s="251"/>
      <c r="D191" s="240"/>
      <c r="E191" s="240"/>
      <c r="F191" s="241"/>
      <c r="G191" s="208"/>
      <c r="H191" s="209"/>
    </row>
    <row r="192" spans="1:8" ht="13.5" customHeight="1">
      <c r="A192" s="237"/>
      <c r="B192" s="250"/>
      <c r="C192" s="224" t="s">
        <v>181</v>
      </c>
      <c r="D192" s="240"/>
      <c r="E192" s="240"/>
      <c r="F192" s="241"/>
      <c r="G192" s="242"/>
      <c r="H192" s="209"/>
    </row>
    <row r="193" spans="1:8" ht="13.5" customHeight="1">
      <c r="A193" s="243"/>
      <c r="B193" s="253"/>
      <c r="C193" s="254"/>
      <c r="D193" s="246"/>
      <c r="E193" s="246"/>
      <c r="F193" s="247"/>
      <c r="G193" s="248"/>
      <c r="H193" s="209"/>
    </row>
    <row r="194" spans="1:8" ht="18" customHeight="1">
      <c r="A194" s="228" t="s">
        <v>4</v>
      </c>
      <c r="B194" s="197" t="s">
        <v>1</v>
      </c>
      <c r="C194" s="228" t="s">
        <v>14</v>
      </c>
      <c r="D194" s="229" t="s">
        <v>15</v>
      </c>
      <c r="E194" s="229" t="s">
        <v>16</v>
      </c>
      <c r="F194" s="230" t="s">
        <v>17</v>
      </c>
      <c r="G194" s="230" t="s">
        <v>18</v>
      </c>
      <c r="H194" s="231" t="s">
        <v>422</v>
      </c>
    </row>
    <row r="195" spans="1:8" ht="13.5" customHeight="1">
      <c r="A195" s="196">
        <v>1</v>
      </c>
      <c r="B195" s="197" t="s">
        <v>143</v>
      </c>
      <c r="C195" s="204" t="s">
        <v>175</v>
      </c>
      <c r="D195" s="194" t="s">
        <v>0</v>
      </c>
      <c r="E195" s="194">
        <v>1</v>
      </c>
      <c r="F195" s="39">
        <v>0</v>
      </c>
      <c r="G195" s="205">
        <f aca="true" t="shared" si="8" ref="G195:G202">E195*F195</f>
        <v>0</v>
      </c>
      <c r="H195" s="206" t="s">
        <v>423</v>
      </c>
    </row>
    <row r="196" spans="1:8" ht="13.5" customHeight="1">
      <c r="A196" s="196">
        <v>2</v>
      </c>
      <c r="B196" s="197" t="s">
        <v>117</v>
      </c>
      <c r="C196" s="198" t="s">
        <v>176</v>
      </c>
      <c r="D196" s="194" t="s">
        <v>0</v>
      </c>
      <c r="E196" s="194">
        <v>1</v>
      </c>
      <c r="F196" s="39">
        <v>0</v>
      </c>
      <c r="G196" s="205">
        <f t="shared" si="8"/>
        <v>0</v>
      </c>
      <c r="H196" s="206" t="s">
        <v>423</v>
      </c>
    </row>
    <row r="197" spans="1:8" ht="25.5">
      <c r="A197" s="196">
        <v>3</v>
      </c>
      <c r="B197" s="197" t="s">
        <v>129</v>
      </c>
      <c r="C197" s="198" t="s">
        <v>144</v>
      </c>
      <c r="D197" s="194" t="s">
        <v>0</v>
      </c>
      <c r="E197" s="194">
        <v>3</v>
      </c>
      <c r="F197" s="39">
        <v>0</v>
      </c>
      <c r="G197" s="205">
        <f t="shared" si="8"/>
        <v>0</v>
      </c>
      <c r="H197" s="206" t="s">
        <v>423</v>
      </c>
    </row>
    <row r="198" spans="1:8" ht="13.5" customHeight="1">
      <c r="A198" s="196">
        <v>4</v>
      </c>
      <c r="B198" s="197" t="s">
        <v>131</v>
      </c>
      <c r="C198" s="204" t="s">
        <v>132</v>
      </c>
      <c r="D198" s="194" t="s">
        <v>0</v>
      </c>
      <c r="E198" s="194">
        <v>1</v>
      </c>
      <c r="F198" s="39">
        <v>0</v>
      </c>
      <c r="G198" s="205">
        <f t="shared" si="8"/>
        <v>0</v>
      </c>
      <c r="H198" s="206" t="s">
        <v>423</v>
      </c>
    </row>
    <row r="199" spans="1:8" ht="13.5" customHeight="1">
      <c r="A199" s="196">
        <v>5</v>
      </c>
      <c r="B199" s="197" t="s">
        <v>131</v>
      </c>
      <c r="C199" s="204" t="s">
        <v>147</v>
      </c>
      <c r="D199" s="194" t="s">
        <v>0</v>
      </c>
      <c r="E199" s="194">
        <v>2</v>
      </c>
      <c r="F199" s="39">
        <v>0</v>
      </c>
      <c r="G199" s="205">
        <f t="shared" si="8"/>
        <v>0</v>
      </c>
      <c r="H199" s="206" t="s">
        <v>423</v>
      </c>
    </row>
    <row r="200" spans="1:8" ht="13.5" customHeight="1">
      <c r="A200" s="196">
        <v>6</v>
      </c>
      <c r="B200" s="197" t="s">
        <v>131</v>
      </c>
      <c r="C200" s="204" t="s">
        <v>148</v>
      </c>
      <c r="D200" s="194" t="s">
        <v>0</v>
      </c>
      <c r="E200" s="194">
        <v>18</v>
      </c>
      <c r="F200" s="39">
        <v>0</v>
      </c>
      <c r="G200" s="205">
        <f t="shared" si="8"/>
        <v>0</v>
      </c>
      <c r="H200" s="206" t="s">
        <v>423</v>
      </c>
    </row>
    <row r="201" spans="1:8" ht="12.75">
      <c r="A201" s="196">
        <v>7</v>
      </c>
      <c r="B201" s="197" t="s">
        <v>156</v>
      </c>
      <c r="C201" s="204" t="s">
        <v>38</v>
      </c>
      <c r="D201" s="194" t="s">
        <v>0</v>
      </c>
      <c r="E201" s="194">
        <v>2</v>
      </c>
      <c r="F201" s="39">
        <v>0</v>
      </c>
      <c r="G201" s="205">
        <f t="shared" si="8"/>
        <v>0</v>
      </c>
      <c r="H201" s="206" t="s">
        <v>423</v>
      </c>
    </row>
    <row r="202" spans="1:8" ht="12.75">
      <c r="A202" s="196">
        <v>8</v>
      </c>
      <c r="B202" s="197" t="s">
        <v>158</v>
      </c>
      <c r="C202" s="204" t="s">
        <v>157</v>
      </c>
      <c r="D202" s="194" t="s">
        <v>0</v>
      </c>
      <c r="E202" s="194">
        <v>2</v>
      </c>
      <c r="F202" s="39">
        <v>0</v>
      </c>
      <c r="G202" s="205">
        <f t="shared" si="8"/>
        <v>0</v>
      </c>
      <c r="H202" s="206" t="s">
        <v>423</v>
      </c>
    </row>
    <row r="203" spans="1:8" ht="15">
      <c r="A203" s="232"/>
      <c r="B203" s="249"/>
      <c r="C203" s="234" t="s">
        <v>11</v>
      </c>
      <c r="D203" s="235"/>
      <c r="E203" s="235"/>
      <c r="F203" s="236"/>
      <c r="G203" s="208">
        <f>SUM(G195:G202)</f>
        <v>0</v>
      </c>
      <c r="H203" s="209"/>
    </row>
    <row r="204" spans="1:8" ht="15">
      <c r="A204" s="237"/>
      <c r="B204" s="250"/>
      <c r="C204" s="251"/>
      <c r="D204" s="240"/>
      <c r="E204" s="240"/>
      <c r="F204" s="241"/>
      <c r="G204" s="208"/>
      <c r="H204" s="209"/>
    </row>
    <row r="205" spans="1:8" ht="15">
      <c r="A205" s="237"/>
      <c r="B205" s="250"/>
      <c r="C205" s="251"/>
      <c r="D205" s="240"/>
      <c r="E205" s="240"/>
      <c r="F205" s="241"/>
      <c r="G205" s="208"/>
      <c r="H205" s="209"/>
    </row>
    <row r="206" spans="1:8" ht="15">
      <c r="A206" s="237"/>
      <c r="B206" s="250"/>
      <c r="C206" s="251"/>
      <c r="D206" s="240"/>
      <c r="E206" s="240"/>
      <c r="F206" s="241"/>
      <c r="G206" s="208"/>
      <c r="H206" s="209"/>
    </row>
    <row r="207" spans="1:8" ht="15.75">
      <c r="A207" s="237"/>
      <c r="B207" s="250"/>
      <c r="C207" s="224" t="s">
        <v>182</v>
      </c>
      <c r="D207" s="240"/>
      <c r="E207" s="240"/>
      <c r="F207" s="241"/>
      <c r="G207" s="242"/>
      <c r="H207" s="209"/>
    </row>
    <row r="208" spans="1:8" ht="12.75">
      <c r="A208" s="243"/>
      <c r="B208" s="253"/>
      <c r="C208" s="254"/>
      <c r="D208" s="246"/>
      <c r="E208" s="246"/>
      <c r="F208" s="247"/>
      <c r="G208" s="248"/>
      <c r="H208" s="209"/>
    </row>
    <row r="209" spans="1:8" ht="18" customHeight="1">
      <c r="A209" s="228" t="s">
        <v>4</v>
      </c>
      <c r="B209" s="197" t="s">
        <v>1</v>
      </c>
      <c r="C209" s="228" t="s">
        <v>14</v>
      </c>
      <c r="D209" s="229" t="s">
        <v>15</v>
      </c>
      <c r="E209" s="229" t="s">
        <v>16</v>
      </c>
      <c r="F209" s="230" t="s">
        <v>17</v>
      </c>
      <c r="G209" s="230" t="s">
        <v>18</v>
      </c>
      <c r="H209" s="231" t="s">
        <v>422</v>
      </c>
    </row>
    <row r="210" spans="1:8" ht="12.75">
      <c r="A210" s="196">
        <v>1</v>
      </c>
      <c r="B210" s="197" t="s">
        <v>143</v>
      </c>
      <c r="C210" s="204" t="s">
        <v>175</v>
      </c>
      <c r="D210" s="194" t="s">
        <v>0</v>
      </c>
      <c r="E210" s="194">
        <v>1</v>
      </c>
      <c r="F210" s="39">
        <v>0</v>
      </c>
      <c r="G210" s="205">
        <f aca="true" t="shared" si="9" ref="G210:G217">E210*F210</f>
        <v>0</v>
      </c>
      <c r="H210" s="206" t="s">
        <v>423</v>
      </c>
    </row>
    <row r="211" spans="1:8" ht="12.75">
      <c r="A211" s="196">
        <v>2</v>
      </c>
      <c r="B211" s="197" t="s">
        <v>117</v>
      </c>
      <c r="C211" s="198" t="s">
        <v>176</v>
      </c>
      <c r="D211" s="194" t="s">
        <v>0</v>
      </c>
      <c r="E211" s="194">
        <v>1</v>
      </c>
      <c r="F211" s="39">
        <v>0</v>
      </c>
      <c r="G211" s="205">
        <f t="shared" si="9"/>
        <v>0</v>
      </c>
      <c r="H211" s="206" t="s">
        <v>423</v>
      </c>
    </row>
    <row r="212" spans="1:8" ht="25.5">
      <c r="A212" s="196">
        <v>3</v>
      </c>
      <c r="B212" s="197" t="s">
        <v>129</v>
      </c>
      <c r="C212" s="198" t="s">
        <v>144</v>
      </c>
      <c r="D212" s="194" t="s">
        <v>0</v>
      </c>
      <c r="E212" s="194">
        <v>3</v>
      </c>
      <c r="F212" s="39">
        <v>0</v>
      </c>
      <c r="G212" s="205">
        <f t="shared" si="9"/>
        <v>0</v>
      </c>
      <c r="H212" s="206" t="s">
        <v>423</v>
      </c>
    </row>
    <row r="213" spans="1:8" ht="12.75">
      <c r="A213" s="196">
        <v>4</v>
      </c>
      <c r="B213" s="197" t="s">
        <v>131</v>
      </c>
      <c r="C213" s="204" t="s">
        <v>132</v>
      </c>
      <c r="D213" s="194" t="s">
        <v>0</v>
      </c>
      <c r="E213" s="194">
        <v>1</v>
      </c>
      <c r="F213" s="39">
        <v>0</v>
      </c>
      <c r="G213" s="205">
        <f t="shared" si="9"/>
        <v>0</v>
      </c>
      <c r="H213" s="206" t="s">
        <v>423</v>
      </c>
    </row>
    <row r="214" spans="1:8" ht="12.75">
      <c r="A214" s="196">
        <v>5</v>
      </c>
      <c r="B214" s="197" t="s">
        <v>131</v>
      </c>
      <c r="C214" s="204" t="s">
        <v>147</v>
      </c>
      <c r="D214" s="194" t="s">
        <v>0</v>
      </c>
      <c r="E214" s="194">
        <v>2</v>
      </c>
      <c r="F214" s="39">
        <v>0</v>
      </c>
      <c r="G214" s="205">
        <f t="shared" si="9"/>
        <v>0</v>
      </c>
      <c r="H214" s="206" t="s">
        <v>423</v>
      </c>
    </row>
    <row r="215" spans="1:8" ht="12.75">
      <c r="A215" s="196">
        <v>6</v>
      </c>
      <c r="B215" s="197" t="s">
        <v>131</v>
      </c>
      <c r="C215" s="204" t="s">
        <v>148</v>
      </c>
      <c r="D215" s="194" t="s">
        <v>0</v>
      </c>
      <c r="E215" s="194">
        <v>18</v>
      </c>
      <c r="F215" s="39">
        <v>0</v>
      </c>
      <c r="G215" s="205">
        <f t="shared" si="9"/>
        <v>0</v>
      </c>
      <c r="H215" s="206" t="s">
        <v>423</v>
      </c>
    </row>
    <row r="216" spans="1:8" ht="12.75">
      <c r="A216" s="196">
        <v>7</v>
      </c>
      <c r="B216" s="197" t="s">
        <v>156</v>
      </c>
      <c r="C216" s="204" t="s">
        <v>38</v>
      </c>
      <c r="D216" s="194" t="s">
        <v>0</v>
      </c>
      <c r="E216" s="194">
        <v>2</v>
      </c>
      <c r="F216" s="39">
        <v>0</v>
      </c>
      <c r="G216" s="205">
        <f t="shared" si="9"/>
        <v>0</v>
      </c>
      <c r="H216" s="206" t="s">
        <v>423</v>
      </c>
    </row>
    <row r="217" spans="1:8" ht="12.75">
      <c r="A217" s="196">
        <v>8</v>
      </c>
      <c r="B217" s="197" t="s">
        <v>158</v>
      </c>
      <c r="C217" s="204" t="s">
        <v>157</v>
      </c>
      <c r="D217" s="194" t="s">
        <v>0</v>
      </c>
      <c r="E217" s="194">
        <v>2</v>
      </c>
      <c r="F217" s="39">
        <v>0</v>
      </c>
      <c r="G217" s="205">
        <f t="shared" si="9"/>
        <v>0</v>
      </c>
      <c r="H217" s="206" t="s">
        <v>423</v>
      </c>
    </row>
    <row r="218" spans="1:8" ht="15">
      <c r="A218" s="232"/>
      <c r="B218" s="249"/>
      <c r="C218" s="234" t="s">
        <v>11</v>
      </c>
      <c r="D218" s="235"/>
      <c r="E218" s="235"/>
      <c r="F218" s="236"/>
      <c r="G218" s="208">
        <f>SUM(G210:G217)</f>
        <v>0</v>
      </c>
      <c r="H218" s="209"/>
    </row>
    <row r="219" spans="1:8" ht="15">
      <c r="A219" s="237"/>
      <c r="B219" s="250"/>
      <c r="C219" s="251"/>
      <c r="D219" s="240"/>
      <c r="E219" s="240"/>
      <c r="F219" s="241"/>
      <c r="G219" s="208"/>
      <c r="H219" s="209"/>
    </row>
    <row r="220" spans="1:8" ht="15">
      <c r="A220" s="237"/>
      <c r="B220" s="250"/>
      <c r="C220" s="251"/>
      <c r="D220" s="240"/>
      <c r="E220" s="240"/>
      <c r="F220" s="241"/>
      <c r="G220" s="208"/>
      <c r="H220" s="209"/>
    </row>
    <row r="221" spans="1:8" ht="15">
      <c r="A221" s="237"/>
      <c r="B221" s="250"/>
      <c r="C221" s="251"/>
      <c r="D221" s="240"/>
      <c r="E221" s="240"/>
      <c r="F221" s="241"/>
      <c r="G221" s="208"/>
      <c r="H221" s="209"/>
    </row>
    <row r="222" spans="1:8" ht="15.75">
      <c r="A222" s="237"/>
      <c r="B222" s="250"/>
      <c r="C222" s="224" t="s">
        <v>183</v>
      </c>
      <c r="D222" s="240"/>
      <c r="E222" s="240"/>
      <c r="F222" s="241"/>
      <c r="G222" s="242"/>
      <c r="H222" s="209"/>
    </row>
    <row r="223" spans="1:8" ht="12.75">
      <c r="A223" s="243"/>
      <c r="B223" s="253"/>
      <c r="C223" s="254"/>
      <c r="D223" s="246"/>
      <c r="E223" s="246"/>
      <c r="F223" s="247"/>
      <c r="G223" s="248"/>
      <c r="H223" s="209"/>
    </row>
    <row r="224" spans="1:8" ht="18" customHeight="1">
      <c r="A224" s="228" t="s">
        <v>4</v>
      </c>
      <c r="B224" s="197" t="s">
        <v>1</v>
      </c>
      <c r="C224" s="228" t="s">
        <v>14</v>
      </c>
      <c r="D224" s="229" t="s">
        <v>15</v>
      </c>
      <c r="E224" s="229" t="s">
        <v>16</v>
      </c>
      <c r="F224" s="230" t="s">
        <v>17</v>
      </c>
      <c r="G224" s="230" t="s">
        <v>18</v>
      </c>
      <c r="H224" s="231" t="s">
        <v>422</v>
      </c>
    </row>
    <row r="225" spans="1:8" ht="12.75">
      <c r="A225" s="196">
        <v>1</v>
      </c>
      <c r="B225" s="197" t="s">
        <v>143</v>
      </c>
      <c r="C225" s="204" t="s">
        <v>161</v>
      </c>
      <c r="D225" s="194" t="s">
        <v>0</v>
      </c>
      <c r="E225" s="194">
        <v>1</v>
      </c>
      <c r="F225" s="39">
        <v>0</v>
      </c>
      <c r="G225" s="205">
        <f aca="true" t="shared" si="10" ref="G225:G235">E225*F225</f>
        <v>0</v>
      </c>
      <c r="H225" s="206" t="s">
        <v>423</v>
      </c>
    </row>
    <row r="226" spans="1:8" ht="13.5" customHeight="1">
      <c r="A226" s="196">
        <v>2</v>
      </c>
      <c r="B226" s="197" t="s">
        <v>122</v>
      </c>
      <c r="C226" s="204" t="s">
        <v>178</v>
      </c>
      <c r="D226" s="194" t="s">
        <v>0</v>
      </c>
      <c r="E226" s="194">
        <v>1</v>
      </c>
      <c r="F226" s="39">
        <v>0</v>
      </c>
      <c r="G226" s="205">
        <f t="shared" si="10"/>
        <v>0</v>
      </c>
      <c r="H226" s="206" t="s">
        <v>423</v>
      </c>
    </row>
    <row r="227" spans="1:8" ht="13.5" customHeight="1">
      <c r="A227" s="196">
        <v>3</v>
      </c>
      <c r="B227" s="197" t="s">
        <v>135</v>
      </c>
      <c r="C227" s="204" t="s">
        <v>134</v>
      </c>
      <c r="D227" s="194" t="s">
        <v>0</v>
      </c>
      <c r="E227" s="194">
        <v>1</v>
      </c>
      <c r="F227" s="39">
        <v>0</v>
      </c>
      <c r="G227" s="205">
        <f t="shared" si="10"/>
        <v>0</v>
      </c>
      <c r="H227" s="206" t="s">
        <v>423</v>
      </c>
    </row>
    <row r="228" spans="1:8" ht="25.5">
      <c r="A228" s="196">
        <v>4</v>
      </c>
      <c r="B228" s="197" t="s">
        <v>129</v>
      </c>
      <c r="C228" s="198" t="s">
        <v>144</v>
      </c>
      <c r="D228" s="194" t="s">
        <v>0</v>
      </c>
      <c r="E228" s="194">
        <v>10</v>
      </c>
      <c r="F228" s="39">
        <v>0</v>
      </c>
      <c r="G228" s="205">
        <f t="shared" si="10"/>
        <v>0</v>
      </c>
      <c r="H228" s="206" t="s">
        <v>423</v>
      </c>
    </row>
    <row r="229" spans="1:8" ht="13.5" customHeight="1">
      <c r="A229" s="196">
        <v>5</v>
      </c>
      <c r="B229" s="197" t="s">
        <v>131</v>
      </c>
      <c r="C229" s="204" t="s">
        <v>132</v>
      </c>
      <c r="D229" s="194" t="s">
        <v>0</v>
      </c>
      <c r="E229" s="194">
        <v>2</v>
      </c>
      <c r="F229" s="39">
        <v>0</v>
      </c>
      <c r="G229" s="205">
        <f t="shared" si="10"/>
        <v>0</v>
      </c>
      <c r="H229" s="206" t="s">
        <v>423</v>
      </c>
    </row>
    <row r="230" spans="1:8" ht="13.5" customHeight="1">
      <c r="A230" s="196">
        <v>6</v>
      </c>
      <c r="B230" s="197" t="s">
        <v>131</v>
      </c>
      <c r="C230" s="204" t="s">
        <v>145</v>
      </c>
      <c r="D230" s="194" t="s">
        <v>0</v>
      </c>
      <c r="E230" s="194">
        <v>1</v>
      </c>
      <c r="F230" s="39">
        <v>0</v>
      </c>
      <c r="G230" s="205">
        <f t="shared" si="10"/>
        <v>0</v>
      </c>
      <c r="H230" s="206" t="s">
        <v>423</v>
      </c>
    </row>
    <row r="231" spans="1:8" ht="18" customHeight="1">
      <c r="A231" s="196">
        <v>7</v>
      </c>
      <c r="B231" s="197" t="s">
        <v>131</v>
      </c>
      <c r="C231" s="204" t="s">
        <v>147</v>
      </c>
      <c r="D231" s="194" t="s">
        <v>0</v>
      </c>
      <c r="E231" s="194">
        <v>2</v>
      </c>
      <c r="F231" s="39">
        <v>0</v>
      </c>
      <c r="G231" s="205">
        <f t="shared" si="10"/>
        <v>0</v>
      </c>
      <c r="H231" s="206" t="s">
        <v>423</v>
      </c>
    </row>
    <row r="232" spans="1:8" ht="13.5" customHeight="1">
      <c r="A232" s="196">
        <v>8</v>
      </c>
      <c r="B232" s="197" t="s">
        <v>131</v>
      </c>
      <c r="C232" s="204" t="s">
        <v>148</v>
      </c>
      <c r="D232" s="194" t="s">
        <v>0</v>
      </c>
      <c r="E232" s="194">
        <v>29</v>
      </c>
      <c r="F232" s="39">
        <v>0</v>
      </c>
      <c r="G232" s="205">
        <f t="shared" si="10"/>
        <v>0</v>
      </c>
      <c r="H232" s="206" t="s">
        <v>423</v>
      </c>
    </row>
    <row r="233" spans="1:8" ht="13.5" customHeight="1">
      <c r="A233" s="196">
        <v>9</v>
      </c>
      <c r="B233" s="197" t="s">
        <v>122</v>
      </c>
      <c r="C233" s="204" t="s">
        <v>125</v>
      </c>
      <c r="D233" s="194" t="s">
        <v>0</v>
      </c>
      <c r="E233" s="194">
        <v>1</v>
      </c>
      <c r="F233" s="39">
        <v>0</v>
      </c>
      <c r="G233" s="205">
        <f t="shared" si="10"/>
        <v>0</v>
      </c>
      <c r="H233" s="206" t="s">
        <v>423</v>
      </c>
    </row>
    <row r="234" spans="1:8" ht="12.75">
      <c r="A234" s="196">
        <v>10</v>
      </c>
      <c r="B234" s="197" t="s">
        <v>156</v>
      </c>
      <c r="C234" s="204" t="s">
        <v>38</v>
      </c>
      <c r="D234" s="194" t="s">
        <v>0</v>
      </c>
      <c r="E234" s="194">
        <v>3</v>
      </c>
      <c r="F234" s="39">
        <v>0</v>
      </c>
      <c r="G234" s="205">
        <f t="shared" si="10"/>
        <v>0</v>
      </c>
      <c r="H234" s="206" t="s">
        <v>423</v>
      </c>
    </row>
    <row r="235" spans="1:8" ht="12.75">
      <c r="A235" s="196">
        <v>11</v>
      </c>
      <c r="B235" s="197" t="s">
        <v>158</v>
      </c>
      <c r="C235" s="204" t="s">
        <v>157</v>
      </c>
      <c r="D235" s="194" t="s">
        <v>0</v>
      </c>
      <c r="E235" s="194">
        <v>4</v>
      </c>
      <c r="F235" s="39">
        <v>0</v>
      </c>
      <c r="G235" s="205">
        <f t="shared" si="10"/>
        <v>0</v>
      </c>
      <c r="H235" s="206" t="s">
        <v>423</v>
      </c>
    </row>
    <row r="236" spans="1:8" ht="15">
      <c r="A236" s="232"/>
      <c r="B236" s="249"/>
      <c r="C236" s="234" t="s">
        <v>11</v>
      </c>
      <c r="D236" s="235"/>
      <c r="E236" s="235"/>
      <c r="F236" s="236"/>
      <c r="G236" s="208">
        <f>SUM(G225:G235)</f>
        <v>0</v>
      </c>
      <c r="H236" s="209"/>
    </row>
    <row r="237" spans="1:8" ht="15">
      <c r="A237" s="237"/>
      <c r="B237" s="250"/>
      <c r="C237" s="251"/>
      <c r="D237" s="240"/>
      <c r="E237" s="240"/>
      <c r="F237" s="241"/>
      <c r="G237" s="208"/>
      <c r="H237" s="209"/>
    </row>
    <row r="238" spans="1:8" ht="15">
      <c r="A238" s="237"/>
      <c r="B238" s="250"/>
      <c r="C238" s="251"/>
      <c r="D238" s="240"/>
      <c r="E238" s="240"/>
      <c r="F238" s="241"/>
      <c r="G238" s="208"/>
      <c r="H238" s="209"/>
    </row>
    <row r="239" spans="1:8" ht="15">
      <c r="A239" s="237"/>
      <c r="B239" s="250"/>
      <c r="C239" s="251"/>
      <c r="D239" s="240"/>
      <c r="E239" s="240"/>
      <c r="F239" s="241"/>
      <c r="G239" s="208"/>
      <c r="H239" s="209"/>
    </row>
    <row r="240" spans="1:8" ht="15.75">
      <c r="A240" s="237"/>
      <c r="B240" s="250"/>
      <c r="C240" s="224" t="s">
        <v>184</v>
      </c>
      <c r="D240" s="240"/>
      <c r="E240" s="240"/>
      <c r="F240" s="241"/>
      <c r="G240" s="242"/>
      <c r="H240" s="209"/>
    </row>
    <row r="241" spans="1:8" ht="12.75">
      <c r="A241" s="243"/>
      <c r="B241" s="253"/>
      <c r="C241" s="254"/>
      <c r="D241" s="246"/>
      <c r="E241" s="246"/>
      <c r="F241" s="247"/>
      <c r="G241" s="248"/>
      <c r="H241" s="209"/>
    </row>
    <row r="242" spans="1:8" ht="18" customHeight="1">
      <c r="A242" s="228" t="s">
        <v>4</v>
      </c>
      <c r="B242" s="197" t="s">
        <v>1</v>
      </c>
      <c r="C242" s="228" t="s">
        <v>14</v>
      </c>
      <c r="D242" s="229" t="s">
        <v>15</v>
      </c>
      <c r="E242" s="229" t="s">
        <v>16</v>
      </c>
      <c r="F242" s="230" t="s">
        <v>17</v>
      </c>
      <c r="G242" s="230" t="s">
        <v>18</v>
      </c>
      <c r="H242" s="231" t="s">
        <v>422</v>
      </c>
    </row>
    <row r="243" spans="1:8" ht="12.75">
      <c r="A243" s="196">
        <v>1</v>
      </c>
      <c r="B243" s="197" t="s">
        <v>143</v>
      </c>
      <c r="C243" s="204" t="s">
        <v>166</v>
      </c>
      <c r="D243" s="194" t="s">
        <v>0</v>
      </c>
      <c r="E243" s="194">
        <v>1</v>
      </c>
      <c r="F243" s="39">
        <v>0</v>
      </c>
      <c r="G243" s="205">
        <f aca="true" t="shared" si="11" ref="G243:G253">E243*F243</f>
        <v>0</v>
      </c>
      <c r="H243" s="206" t="s">
        <v>423</v>
      </c>
    </row>
    <row r="244" spans="1:8" ht="12.75">
      <c r="A244" s="196">
        <v>2</v>
      </c>
      <c r="B244" s="197" t="s">
        <v>122</v>
      </c>
      <c r="C244" s="204" t="s">
        <v>178</v>
      </c>
      <c r="D244" s="194" t="s">
        <v>0</v>
      </c>
      <c r="E244" s="194">
        <v>1</v>
      </c>
      <c r="F244" s="39">
        <v>0</v>
      </c>
      <c r="G244" s="205">
        <f t="shared" si="11"/>
        <v>0</v>
      </c>
      <c r="H244" s="206" t="s">
        <v>423</v>
      </c>
    </row>
    <row r="245" spans="1:8" ht="12.75">
      <c r="A245" s="196">
        <v>3</v>
      </c>
      <c r="B245" s="197" t="s">
        <v>135</v>
      </c>
      <c r="C245" s="204" t="s">
        <v>134</v>
      </c>
      <c r="D245" s="194" t="s">
        <v>0</v>
      </c>
      <c r="E245" s="194">
        <v>1</v>
      </c>
      <c r="F245" s="39">
        <v>0</v>
      </c>
      <c r="G245" s="205">
        <f t="shared" si="11"/>
        <v>0</v>
      </c>
      <c r="H245" s="206" t="s">
        <v>423</v>
      </c>
    </row>
    <row r="246" spans="1:8" ht="25.5">
      <c r="A246" s="196">
        <v>4</v>
      </c>
      <c r="B246" s="197" t="s">
        <v>129</v>
      </c>
      <c r="C246" s="198" t="s">
        <v>144</v>
      </c>
      <c r="D246" s="194" t="s">
        <v>0</v>
      </c>
      <c r="E246" s="194">
        <v>14</v>
      </c>
      <c r="F246" s="39">
        <v>0</v>
      </c>
      <c r="G246" s="205">
        <f t="shared" si="11"/>
        <v>0</v>
      </c>
      <c r="H246" s="206" t="s">
        <v>423</v>
      </c>
    </row>
    <row r="247" spans="1:8" ht="12.75">
      <c r="A247" s="196">
        <v>5</v>
      </c>
      <c r="B247" s="197" t="s">
        <v>131</v>
      </c>
      <c r="C247" s="204" t="s">
        <v>132</v>
      </c>
      <c r="D247" s="194" t="s">
        <v>0</v>
      </c>
      <c r="E247" s="194">
        <v>4</v>
      </c>
      <c r="F247" s="39">
        <v>0</v>
      </c>
      <c r="G247" s="205">
        <f t="shared" si="11"/>
        <v>0</v>
      </c>
      <c r="H247" s="206" t="s">
        <v>423</v>
      </c>
    </row>
    <row r="248" spans="1:8" ht="12.75">
      <c r="A248" s="196">
        <v>6</v>
      </c>
      <c r="B248" s="197" t="s">
        <v>131</v>
      </c>
      <c r="C248" s="204" t="s">
        <v>145</v>
      </c>
      <c r="D248" s="194" t="s">
        <v>0</v>
      </c>
      <c r="E248" s="194">
        <v>1</v>
      </c>
      <c r="F248" s="39">
        <v>0</v>
      </c>
      <c r="G248" s="205">
        <f t="shared" si="11"/>
        <v>0</v>
      </c>
      <c r="H248" s="206" t="s">
        <v>423</v>
      </c>
    </row>
    <row r="249" spans="1:8" ht="12.75">
      <c r="A249" s="196">
        <v>7</v>
      </c>
      <c r="B249" s="197" t="s">
        <v>131</v>
      </c>
      <c r="C249" s="204" t="s">
        <v>147</v>
      </c>
      <c r="D249" s="194" t="s">
        <v>0</v>
      </c>
      <c r="E249" s="194">
        <v>7</v>
      </c>
      <c r="F249" s="39">
        <v>0</v>
      </c>
      <c r="G249" s="205">
        <f t="shared" si="11"/>
        <v>0</v>
      </c>
      <c r="H249" s="206" t="s">
        <v>423</v>
      </c>
    </row>
    <row r="250" spans="1:8" ht="12.75">
      <c r="A250" s="196">
        <v>8</v>
      </c>
      <c r="B250" s="197" t="s">
        <v>131</v>
      </c>
      <c r="C250" s="204" t="s">
        <v>148</v>
      </c>
      <c r="D250" s="194" t="s">
        <v>0</v>
      </c>
      <c r="E250" s="194">
        <v>28</v>
      </c>
      <c r="F250" s="39">
        <v>0</v>
      </c>
      <c r="G250" s="205">
        <f t="shared" si="11"/>
        <v>0</v>
      </c>
      <c r="H250" s="206" t="s">
        <v>423</v>
      </c>
    </row>
    <row r="251" spans="1:8" ht="13.5" customHeight="1">
      <c r="A251" s="196">
        <v>9</v>
      </c>
      <c r="B251" s="197" t="s">
        <v>122</v>
      </c>
      <c r="C251" s="204" t="s">
        <v>125</v>
      </c>
      <c r="D251" s="194" t="s">
        <v>0</v>
      </c>
      <c r="E251" s="194">
        <v>5</v>
      </c>
      <c r="F251" s="39">
        <v>0</v>
      </c>
      <c r="G251" s="205">
        <f t="shared" si="11"/>
        <v>0</v>
      </c>
      <c r="H251" s="206" t="s">
        <v>423</v>
      </c>
    </row>
    <row r="252" spans="1:8" ht="12.75">
      <c r="A252" s="196">
        <v>10</v>
      </c>
      <c r="B252" s="197" t="s">
        <v>156</v>
      </c>
      <c r="C252" s="204" t="s">
        <v>38</v>
      </c>
      <c r="D252" s="194" t="s">
        <v>0</v>
      </c>
      <c r="E252" s="194">
        <v>4</v>
      </c>
      <c r="F252" s="39">
        <v>0</v>
      </c>
      <c r="G252" s="205">
        <f t="shared" si="11"/>
        <v>0</v>
      </c>
      <c r="H252" s="206" t="s">
        <v>423</v>
      </c>
    </row>
    <row r="253" spans="1:8" ht="13.5" customHeight="1">
      <c r="A253" s="196">
        <v>11</v>
      </c>
      <c r="B253" s="197" t="s">
        <v>158</v>
      </c>
      <c r="C253" s="204" t="s">
        <v>157</v>
      </c>
      <c r="D253" s="194" t="s">
        <v>0</v>
      </c>
      <c r="E253" s="194">
        <v>8</v>
      </c>
      <c r="F253" s="39">
        <v>0</v>
      </c>
      <c r="G253" s="205">
        <f t="shared" si="11"/>
        <v>0</v>
      </c>
      <c r="H253" s="206" t="s">
        <v>423</v>
      </c>
    </row>
    <row r="254" spans="1:8" ht="13.5" customHeight="1">
      <c r="A254" s="232"/>
      <c r="B254" s="249"/>
      <c r="C254" s="234" t="s">
        <v>11</v>
      </c>
      <c r="D254" s="235"/>
      <c r="E254" s="235"/>
      <c r="F254" s="236"/>
      <c r="G254" s="208">
        <f>SUM(G243:G253)</f>
        <v>0</v>
      </c>
      <c r="H254" s="209"/>
    </row>
    <row r="255" spans="1:8" ht="13.5" customHeight="1">
      <c r="A255" s="237"/>
      <c r="B255" s="250"/>
      <c r="C255" s="251"/>
      <c r="D255" s="240"/>
      <c r="E255" s="240"/>
      <c r="F255" s="241"/>
      <c r="G255" s="208"/>
      <c r="H255" s="209"/>
    </row>
    <row r="256" spans="1:8" ht="13.5" customHeight="1">
      <c r="A256" s="237"/>
      <c r="B256" s="250"/>
      <c r="C256" s="251"/>
      <c r="D256" s="240"/>
      <c r="E256" s="240"/>
      <c r="F256" s="241"/>
      <c r="G256" s="208"/>
      <c r="H256" s="209"/>
    </row>
    <row r="257" spans="1:8" ht="13.5" customHeight="1">
      <c r="A257" s="237"/>
      <c r="B257" s="250"/>
      <c r="C257" s="251"/>
      <c r="D257" s="240"/>
      <c r="E257" s="240"/>
      <c r="F257" s="241"/>
      <c r="G257" s="208"/>
      <c r="H257" s="209"/>
    </row>
    <row r="258" spans="1:8" ht="13.5" customHeight="1">
      <c r="A258" s="237"/>
      <c r="B258" s="250"/>
      <c r="C258" s="224" t="s">
        <v>185</v>
      </c>
      <c r="D258" s="240"/>
      <c r="E258" s="240"/>
      <c r="F258" s="241"/>
      <c r="G258" s="242"/>
      <c r="H258" s="209"/>
    </row>
    <row r="259" spans="1:8" ht="13.5" customHeight="1">
      <c r="A259" s="243"/>
      <c r="B259" s="253"/>
      <c r="C259" s="254"/>
      <c r="D259" s="246"/>
      <c r="E259" s="246"/>
      <c r="F259" s="247"/>
      <c r="G259" s="248"/>
      <c r="H259" s="209"/>
    </row>
    <row r="260" spans="1:8" ht="18" customHeight="1">
      <c r="A260" s="228" t="s">
        <v>4</v>
      </c>
      <c r="B260" s="197" t="s">
        <v>1</v>
      </c>
      <c r="C260" s="228" t="s">
        <v>14</v>
      </c>
      <c r="D260" s="229" t="s">
        <v>15</v>
      </c>
      <c r="E260" s="229" t="s">
        <v>16</v>
      </c>
      <c r="F260" s="230" t="s">
        <v>17</v>
      </c>
      <c r="G260" s="230" t="s">
        <v>18</v>
      </c>
      <c r="H260" s="231" t="s">
        <v>422</v>
      </c>
    </row>
    <row r="261" spans="1:8" ht="13.5" customHeight="1">
      <c r="A261" s="196">
        <v>1</v>
      </c>
      <c r="B261" s="197" t="s">
        <v>143</v>
      </c>
      <c r="C261" s="204" t="s">
        <v>142</v>
      </c>
      <c r="D261" s="194" t="s">
        <v>0</v>
      </c>
      <c r="E261" s="194">
        <v>1</v>
      </c>
      <c r="F261" s="39">
        <v>0</v>
      </c>
      <c r="G261" s="205">
        <f aca="true" t="shared" si="12" ref="G261:G272">E261*F261</f>
        <v>0</v>
      </c>
      <c r="H261" s="206" t="s">
        <v>423</v>
      </c>
    </row>
    <row r="262" spans="1:8" ht="13.5" customHeight="1">
      <c r="A262" s="196">
        <v>2</v>
      </c>
      <c r="B262" s="197" t="s">
        <v>122</v>
      </c>
      <c r="C262" s="204" t="s">
        <v>178</v>
      </c>
      <c r="D262" s="194" t="s">
        <v>0</v>
      </c>
      <c r="E262" s="194">
        <v>1</v>
      </c>
      <c r="F262" s="39">
        <v>0</v>
      </c>
      <c r="G262" s="205">
        <f t="shared" si="12"/>
        <v>0</v>
      </c>
      <c r="H262" s="206" t="s">
        <v>423</v>
      </c>
    </row>
    <row r="263" spans="1:8" ht="13.5" customHeight="1">
      <c r="A263" s="196">
        <v>3</v>
      </c>
      <c r="B263" s="197" t="s">
        <v>135</v>
      </c>
      <c r="C263" s="204" t="s">
        <v>134</v>
      </c>
      <c r="D263" s="194" t="s">
        <v>0</v>
      </c>
      <c r="E263" s="194">
        <v>1</v>
      </c>
      <c r="F263" s="39">
        <v>0</v>
      </c>
      <c r="G263" s="205">
        <f t="shared" si="12"/>
        <v>0</v>
      </c>
      <c r="H263" s="206" t="s">
        <v>423</v>
      </c>
    </row>
    <row r="264" spans="1:8" ht="25.5">
      <c r="A264" s="196">
        <v>4</v>
      </c>
      <c r="B264" s="197" t="s">
        <v>129</v>
      </c>
      <c r="C264" s="198" t="s">
        <v>144</v>
      </c>
      <c r="D264" s="194" t="s">
        <v>0</v>
      </c>
      <c r="E264" s="194">
        <v>19</v>
      </c>
      <c r="F264" s="39">
        <v>0</v>
      </c>
      <c r="G264" s="205">
        <f t="shared" si="12"/>
        <v>0</v>
      </c>
      <c r="H264" s="206" t="s">
        <v>423</v>
      </c>
    </row>
    <row r="265" spans="1:8" ht="12.75">
      <c r="A265" s="196">
        <v>5</v>
      </c>
      <c r="B265" s="197" t="s">
        <v>131</v>
      </c>
      <c r="C265" s="204" t="s">
        <v>132</v>
      </c>
      <c r="D265" s="194" t="s">
        <v>0</v>
      </c>
      <c r="E265" s="194">
        <v>5</v>
      </c>
      <c r="F265" s="39">
        <v>0</v>
      </c>
      <c r="G265" s="205">
        <f t="shared" si="12"/>
        <v>0</v>
      </c>
      <c r="H265" s="206" t="s">
        <v>423</v>
      </c>
    </row>
    <row r="266" spans="1:8" ht="13.5" customHeight="1">
      <c r="A266" s="196">
        <v>6</v>
      </c>
      <c r="B266" s="197" t="s">
        <v>131</v>
      </c>
      <c r="C266" s="204" t="s">
        <v>145</v>
      </c>
      <c r="D266" s="194" t="s">
        <v>0</v>
      </c>
      <c r="E266" s="194">
        <v>1</v>
      </c>
      <c r="F266" s="39">
        <v>0</v>
      </c>
      <c r="G266" s="205">
        <f t="shared" si="12"/>
        <v>0</v>
      </c>
      <c r="H266" s="206" t="s">
        <v>423</v>
      </c>
    </row>
    <row r="267" spans="1:8" ht="13.5" customHeight="1">
      <c r="A267" s="196">
        <v>7</v>
      </c>
      <c r="B267" s="197" t="s">
        <v>131</v>
      </c>
      <c r="C267" s="204" t="s">
        <v>147</v>
      </c>
      <c r="D267" s="194" t="s">
        <v>0</v>
      </c>
      <c r="E267" s="194">
        <v>8</v>
      </c>
      <c r="F267" s="39">
        <v>0</v>
      </c>
      <c r="G267" s="205">
        <f t="shared" si="12"/>
        <v>0</v>
      </c>
      <c r="H267" s="206" t="s">
        <v>423</v>
      </c>
    </row>
    <row r="268" spans="1:8" ht="13.5" customHeight="1">
      <c r="A268" s="196">
        <v>8</v>
      </c>
      <c r="B268" s="197" t="s">
        <v>131</v>
      </c>
      <c r="C268" s="204" t="s">
        <v>148</v>
      </c>
      <c r="D268" s="194" t="s">
        <v>0</v>
      </c>
      <c r="E268" s="194">
        <v>41</v>
      </c>
      <c r="F268" s="39">
        <v>0</v>
      </c>
      <c r="G268" s="205">
        <f t="shared" si="12"/>
        <v>0</v>
      </c>
      <c r="H268" s="206" t="s">
        <v>423</v>
      </c>
    </row>
    <row r="269" spans="1:8" ht="13.5" customHeight="1">
      <c r="A269" s="196">
        <v>9</v>
      </c>
      <c r="B269" s="197" t="s">
        <v>127</v>
      </c>
      <c r="C269" s="204" t="s">
        <v>128</v>
      </c>
      <c r="D269" s="194" t="s">
        <v>0</v>
      </c>
      <c r="E269" s="194">
        <v>1</v>
      </c>
      <c r="F269" s="39">
        <v>0</v>
      </c>
      <c r="G269" s="205">
        <f t="shared" si="12"/>
        <v>0</v>
      </c>
      <c r="H269" s="206" t="s">
        <v>423</v>
      </c>
    </row>
    <row r="270" spans="1:8" ht="13.5" customHeight="1">
      <c r="A270" s="196">
        <v>10</v>
      </c>
      <c r="B270" s="197" t="s">
        <v>122</v>
      </c>
      <c r="C270" s="204" t="s">
        <v>125</v>
      </c>
      <c r="D270" s="194" t="s">
        <v>0</v>
      </c>
      <c r="E270" s="194">
        <v>6</v>
      </c>
      <c r="F270" s="39">
        <v>0</v>
      </c>
      <c r="G270" s="205">
        <f t="shared" si="12"/>
        <v>0</v>
      </c>
      <c r="H270" s="206" t="s">
        <v>423</v>
      </c>
    </row>
    <row r="271" spans="1:8" ht="13.5" customHeight="1">
      <c r="A271" s="196">
        <v>11</v>
      </c>
      <c r="B271" s="197" t="s">
        <v>156</v>
      </c>
      <c r="C271" s="204" t="s">
        <v>38</v>
      </c>
      <c r="D271" s="194" t="s">
        <v>0</v>
      </c>
      <c r="E271" s="194">
        <v>5</v>
      </c>
      <c r="F271" s="39">
        <v>0</v>
      </c>
      <c r="G271" s="205">
        <f t="shared" si="12"/>
        <v>0</v>
      </c>
      <c r="H271" s="206" t="s">
        <v>423</v>
      </c>
    </row>
    <row r="272" spans="1:8" ht="13.5" customHeight="1">
      <c r="A272" s="196">
        <v>12</v>
      </c>
      <c r="B272" s="197" t="s">
        <v>158</v>
      </c>
      <c r="C272" s="204" t="s">
        <v>157</v>
      </c>
      <c r="D272" s="194" t="s">
        <v>0</v>
      </c>
      <c r="E272" s="194">
        <v>10</v>
      </c>
      <c r="F272" s="39">
        <v>0</v>
      </c>
      <c r="G272" s="205">
        <f t="shared" si="12"/>
        <v>0</v>
      </c>
      <c r="H272" s="206" t="s">
        <v>423</v>
      </c>
    </row>
    <row r="273" spans="1:8" ht="13.5" customHeight="1">
      <c r="A273" s="232"/>
      <c r="B273" s="249"/>
      <c r="C273" s="234" t="s">
        <v>11</v>
      </c>
      <c r="D273" s="235"/>
      <c r="E273" s="235"/>
      <c r="F273" s="236"/>
      <c r="G273" s="208">
        <f>SUM(G261:G272)</f>
        <v>0</v>
      </c>
      <c r="H273" s="209"/>
    </row>
    <row r="274" spans="1:8" ht="13.5" customHeight="1">
      <c r="A274" s="261"/>
      <c r="B274" s="261"/>
      <c r="C274" s="262"/>
      <c r="D274" s="263"/>
      <c r="E274" s="263"/>
      <c r="F274" s="264"/>
      <c r="G274" s="265"/>
      <c r="H274" s="209"/>
    </row>
    <row r="275" spans="1:8" ht="13.5" customHeight="1">
      <c r="A275" s="261"/>
      <c r="B275" s="261"/>
      <c r="C275" s="262"/>
      <c r="D275" s="263"/>
      <c r="E275" s="263"/>
      <c r="F275" s="264"/>
      <c r="G275" s="265"/>
      <c r="H275" s="209"/>
    </row>
    <row r="276" spans="1:8" ht="13.5" customHeight="1">
      <c r="A276" s="261"/>
      <c r="B276" s="261"/>
      <c r="C276" s="262"/>
      <c r="D276" s="263"/>
      <c r="E276" s="263"/>
      <c r="F276" s="264"/>
      <c r="G276" s="265"/>
      <c r="H276" s="209"/>
    </row>
    <row r="277" spans="1:8" ht="13.5" customHeight="1">
      <c r="A277" s="237"/>
      <c r="B277" s="250"/>
      <c r="C277" s="224" t="s">
        <v>186</v>
      </c>
      <c r="D277" s="240"/>
      <c r="E277" s="240"/>
      <c r="F277" s="241"/>
      <c r="G277" s="242"/>
      <c r="H277" s="209"/>
    </row>
    <row r="278" spans="1:8" ht="13.5" customHeight="1">
      <c r="A278" s="243"/>
      <c r="B278" s="253"/>
      <c r="C278" s="254"/>
      <c r="D278" s="246"/>
      <c r="E278" s="246"/>
      <c r="F278" s="247"/>
      <c r="G278" s="248"/>
      <c r="H278" s="209"/>
    </row>
    <row r="279" spans="1:8" ht="18" customHeight="1">
      <c r="A279" s="228" t="s">
        <v>4</v>
      </c>
      <c r="B279" s="197" t="s">
        <v>1</v>
      </c>
      <c r="C279" s="228" t="s">
        <v>14</v>
      </c>
      <c r="D279" s="229" t="s">
        <v>15</v>
      </c>
      <c r="E279" s="229" t="s">
        <v>16</v>
      </c>
      <c r="F279" s="230" t="s">
        <v>17</v>
      </c>
      <c r="G279" s="230" t="s">
        <v>18</v>
      </c>
      <c r="H279" s="231" t="s">
        <v>422</v>
      </c>
    </row>
    <row r="280" spans="1:8" ht="13.5" customHeight="1">
      <c r="A280" s="196">
        <v>1</v>
      </c>
      <c r="B280" s="197" t="s">
        <v>143</v>
      </c>
      <c r="C280" s="204" t="s">
        <v>175</v>
      </c>
      <c r="D280" s="194" t="s">
        <v>0</v>
      </c>
      <c r="E280" s="194">
        <v>1</v>
      </c>
      <c r="F280" s="39">
        <v>0</v>
      </c>
      <c r="G280" s="205">
        <f aca="true" t="shared" si="13" ref="G280:G288">E280*F280</f>
        <v>0</v>
      </c>
      <c r="H280" s="206" t="s">
        <v>423</v>
      </c>
    </row>
    <row r="281" spans="1:8" ht="13.5" customHeight="1">
      <c r="A281" s="196">
        <v>2</v>
      </c>
      <c r="B281" s="197" t="s">
        <v>117</v>
      </c>
      <c r="C281" s="198" t="s">
        <v>176</v>
      </c>
      <c r="D281" s="194" t="s">
        <v>0</v>
      </c>
      <c r="E281" s="194">
        <v>1</v>
      </c>
      <c r="F281" s="39">
        <v>0</v>
      </c>
      <c r="G281" s="205">
        <f t="shared" si="13"/>
        <v>0</v>
      </c>
      <c r="H281" s="206" t="s">
        <v>423</v>
      </c>
    </row>
    <row r="282" spans="1:8" ht="25.5">
      <c r="A282" s="196">
        <v>3</v>
      </c>
      <c r="B282" s="197" t="s">
        <v>129</v>
      </c>
      <c r="C282" s="198" t="s">
        <v>144</v>
      </c>
      <c r="D282" s="194" t="s">
        <v>0</v>
      </c>
      <c r="E282" s="194">
        <v>3</v>
      </c>
      <c r="F282" s="39">
        <v>0</v>
      </c>
      <c r="G282" s="205">
        <f t="shared" si="13"/>
        <v>0</v>
      </c>
      <c r="H282" s="206" t="s">
        <v>423</v>
      </c>
    </row>
    <row r="283" spans="1:8" ht="38.25">
      <c r="A283" s="196">
        <v>4</v>
      </c>
      <c r="B283" s="197" t="s">
        <v>131</v>
      </c>
      <c r="C283" s="198" t="s">
        <v>188</v>
      </c>
      <c r="D283" s="194" t="s">
        <v>0</v>
      </c>
      <c r="E283" s="194">
        <v>1</v>
      </c>
      <c r="F283" s="39">
        <v>0</v>
      </c>
      <c r="G283" s="205">
        <f t="shared" si="13"/>
        <v>0</v>
      </c>
      <c r="H283" s="206" t="s">
        <v>423</v>
      </c>
    </row>
    <row r="284" spans="1:8" ht="12.75">
      <c r="A284" s="196">
        <v>5</v>
      </c>
      <c r="B284" s="197" t="s">
        <v>131</v>
      </c>
      <c r="C284" s="198" t="s">
        <v>187</v>
      </c>
      <c r="D284" s="194" t="s">
        <v>0</v>
      </c>
      <c r="E284" s="194">
        <v>3</v>
      </c>
      <c r="F284" s="39">
        <v>0</v>
      </c>
      <c r="G284" s="205">
        <f t="shared" si="13"/>
        <v>0</v>
      </c>
      <c r="H284" s="206" t="s">
        <v>423</v>
      </c>
    </row>
    <row r="285" spans="1:8" ht="13.5" customHeight="1">
      <c r="A285" s="196">
        <v>6</v>
      </c>
      <c r="B285" s="197" t="s">
        <v>131</v>
      </c>
      <c r="C285" s="204" t="s">
        <v>145</v>
      </c>
      <c r="D285" s="194" t="s">
        <v>0</v>
      </c>
      <c r="E285" s="194">
        <v>3</v>
      </c>
      <c r="F285" s="39">
        <v>0</v>
      </c>
      <c r="G285" s="205">
        <f t="shared" si="13"/>
        <v>0</v>
      </c>
      <c r="H285" s="206" t="s">
        <v>423</v>
      </c>
    </row>
    <row r="286" spans="1:8" ht="13.5" customHeight="1">
      <c r="A286" s="196">
        <v>7</v>
      </c>
      <c r="B286" s="197" t="s">
        <v>131</v>
      </c>
      <c r="C286" s="204" t="s">
        <v>147</v>
      </c>
      <c r="D286" s="194" t="s">
        <v>0</v>
      </c>
      <c r="E286" s="194">
        <v>2</v>
      </c>
      <c r="F286" s="39">
        <v>0</v>
      </c>
      <c r="G286" s="205">
        <f t="shared" si="13"/>
        <v>0</v>
      </c>
      <c r="H286" s="206" t="s">
        <v>423</v>
      </c>
    </row>
    <row r="287" spans="1:8" ht="13.5" customHeight="1">
      <c r="A287" s="196">
        <v>8</v>
      </c>
      <c r="B287" s="197" t="s">
        <v>131</v>
      </c>
      <c r="C287" s="204" t="s">
        <v>148</v>
      </c>
      <c r="D287" s="194" t="s">
        <v>0</v>
      </c>
      <c r="E287" s="194">
        <v>23</v>
      </c>
      <c r="F287" s="39">
        <v>0</v>
      </c>
      <c r="G287" s="205">
        <f t="shared" si="13"/>
        <v>0</v>
      </c>
      <c r="H287" s="206" t="s">
        <v>423</v>
      </c>
    </row>
    <row r="288" spans="1:8" ht="13.5" customHeight="1">
      <c r="A288" s="196">
        <v>9</v>
      </c>
      <c r="B288" s="197" t="s">
        <v>156</v>
      </c>
      <c r="C288" s="204" t="s">
        <v>38</v>
      </c>
      <c r="D288" s="194" t="s">
        <v>0</v>
      </c>
      <c r="E288" s="194">
        <v>2</v>
      </c>
      <c r="F288" s="39">
        <v>0</v>
      </c>
      <c r="G288" s="205">
        <f t="shared" si="13"/>
        <v>0</v>
      </c>
      <c r="H288" s="206" t="s">
        <v>423</v>
      </c>
    </row>
    <row r="289" spans="1:8" ht="13.5" customHeight="1">
      <c r="A289" s="232"/>
      <c r="B289" s="249"/>
      <c r="C289" s="234" t="s">
        <v>11</v>
      </c>
      <c r="D289" s="235"/>
      <c r="E289" s="235"/>
      <c r="F289" s="236"/>
      <c r="G289" s="208">
        <f>SUM(G280:G288)</f>
        <v>0</v>
      </c>
      <c r="H289" s="209"/>
    </row>
    <row r="290" spans="1:8" ht="13.5" customHeight="1">
      <c r="A290" s="237"/>
      <c r="B290" s="250"/>
      <c r="C290" s="251"/>
      <c r="D290" s="240"/>
      <c r="E290" s="240"/>
      <c r="F290" s="241"/>
      <c r="G290" s="208"/>
      <c r="H290" s="209"/>
    </row>
    <row r="291" spans="1:8" ht="13.5" customHeight="1">
      <c r="A291" s="237"/>
      <c r="B291" s="250"/>
      <c r="C291" s="251"/>
      <c r="D291" s="240"/>
      <c r="E291" s="240"/>
      <c r="F291" s="241"/>
      <c r="G291" s="208"/>
      <c r="H291" s="209"/>
    </row>
    <row r="292" spans="1:8" ht="13.5" customHeight="1">
      <c r="A292" s="261"/>
      <c r="B292" s="266"/>
      <c r="C292" s="262"/>
      <c r="D292" s="263"/>
      <c r="E292" s="263"/>
      <c r="F292" s="264"/>
      <c r="G292" s="265"/>
      <c r="H292" s="209"/>
    </row>
    <row r="293" spans="1:8" ht="13.5" customHeight="1">
      <c r="A293" s="237"/>
      <c r="B293" s="250"/>
      <c r="C293" s="224" t="s">
        <v>189</v>
      </c>
      <c r="D293" s="240"/>
      <c r="E293" s="240"/>
      <c r="F293" s="241"/>
      <c r="G293" s="242"/>
      <c r="H293" s="209"/>
    </row>
    <row r="294" spans="1:8" ht="13.5" customHeight="1">
      <c r="A294" s="243"/>
      <c r="B294" s="253"/>
      <c r="C294" s="254"/>
      <c r="D294" s="246"/>
      <c r="E294" s="246"/>
      <c r="F294" s="247"/>
      <c r="G294" s="248"/>
      <c r="H294" s="209"/>
    </row>
    <row r="295" spans="1:8" ht="18" customHeight="1">
      <c r="A295" s="228" t="s">
        <v>4</v>
      </c>
      <c r="B295" s="197" t="s">
        <v>1</v>
      </c>
      <c r="C295" s="228" t="s">
        <v>14</v>
      </c>
      <c r="D295" s="229" t="s">
        <v>15</v>
      </c>
      <c r="E295" s="229" t="s">
        <v>16</v>
      </c>
      <c r="F295" s="230" t="s">
        <v>17</v>
      </c>
      <c r="G295" s="230" t="s">
        <v>18</v>
      </c>
      <c r="H295" s="231" t="s">
        <v>422</v>
      </c>
    </row>
    <row r="296" spans="1:8" ht="13.5" customHeight="1">
      <c r="A296" s="196">
        <v>1</v>
      </c>
      <c r="B296" s="197" t="s">
        <v>143</v>
      </c>
      <c r="C296" s="204" t="s">
        <v>161</v>
      </c>
      <c r="D296" s="194" t="s">
        <v>0</v>
      </c>
      <c r="E296" s="194">
        <v>1</v>
      </c>
      <c r="F296" s="39">
        <v>0</v>
      </c>
      <c r="G296" s="205">
        <f aca="true" t="shared" si="14" ref="G296:G306">E296*F296</f>
        <v>0</v>
      </c>
      <c r="H296" s="206" t="s">
        <v>423</v>
      </c>
    </row>
    <row r="297" spans="1:8" ht="13.5" customHeight="1">
      <c r="A297" s="196">
        <v>2</v>
      </c>
      <c r="B297" s="197" t="s">
        <v>122</v>
      </c>
      <c r="C297" s="204" t="s">
        <v>178</v>
      </c>
      <c r="D297" s="194" t="s">
        <v>0</v>
      </c>
      <c r="E297" s="194">
        <v>1</v>
      </c>
      <c r="F297" s="39">
        <v>0</v>
      </c>
      <c r="G297" s="205">
        <f t="shared" si="14"/>
        <v>0</v>
      </c>
      <c r="H297" s="206" t="s">
        <v>423</v>
      </c>
    </row>
    <row r="298" spans="1:8" ht="13.5" customHeight="1">
      <c r="A298" s="196">
        <v>3</v>
      </c>
      <c r="B298" s="197" t="s">
        <v>135</v>
      </c>
      <c r="C298" s="204" t="s">
        <v>134</v>
      </c>
      <c r="D298" s="194" t="s">
        <v>0</v>
      </c>
      <c r="E298" s="194">
        <v>1</v>
      </c>
      <c r="F298" s="39">
        <v>0</v>
      </c>
      <c r="G298" s="205">
        <f t="shared" si="14"/>
        <v>0</v>
      </c>
      <c r="H298" s="206" t="s">
        <v>423</v>
      </c>
    </row>
    <row r="299" spans="1:8" ht="25.5">
      <c r="A299" s="196">
        <v>4</v>
      </c>
      <c r="B299" s="197" t="s">
        <v>129</v>
      </c>
      <c r="C299" s="198" t="s">
        <v>144</v>
      </c>
      <c r="D299" s="194" t="s">
        <v>0</v>
      </c>
      <c r="E299" s="194">
        <v>10</v>
      </c>
      <c r="F299" s="39">
        <v>0</v>
      </c>
      <c r="G299" s="205">
        <f t="shared" si="14"/>
        <v>0</v>
      </c>
      <c r="H299" s="206" t="s">
        <v>423</v>
      </c>
    </row>
    <row r="300" spans="1:8" ht="13.5" customHeight="1">
      <c r="A300" s="196">
        <v>5</v>
      </c>
      <c r="B300" s="197" t="s">
        <v>131</v>
      </c>
      <c r="C300" s="204" t="s">
        <v>132</v>
      </c>
      <c r="D300" s="194" t="s">
        <v>0</v>
      </c>
      <c r="E300" s="194">
        <v>2</v>
      </c>
      <c r="F300" s="39">
        <v>0</v>
      </c>
      <c r="G300" s="205">
        <f t="shared" si="14"/>
        <v>0</v>
      </c>
      <c r="H300" s="206" t="s">
        <v>423</v>
      </c>
    </row>
    <row r="301" spans="1:8" ht="13.5" customHeight="1">
      <c r="A301" s="196">
        <v>6</v>
      </c>
      <c r="B301" s="197" t="s">
        <v>131</v>
      </c>
      <c r="C301" s="204" t="s">
        <v>145</v>
      </c>
      <c r="D301" s="194" t="s">
        <v>0</v>
      </c>
      <c r="E301" s="194">
        <v>1</v>
      </c>
      <c r="F301" s="39">
        <v>0</v>
      </c>
      <c r="G301" s="205">
        <f t="shared" si="14"/>
        <v>0</v>
      </c>
      <c r="H301" s="206" t="s">
        <v>423</v>
      </c>
    </row>
    <row r="302" spans="1:8" ht="13.5" customHeight="1">
      <c r="A302" s="196">
        <v>7</v>
      </c>
      <c r="B302" s="197" t="s">
        <v>131</v>
      </c>
      <c r="C302" s="204" t="s">
        <v>147</v>
      </c>
      <c r="D302" s="194" t="s">
        <v>0</v>
      </c>
      <c r="E302" s="194">
        <v>2</v>
      </c>
      <c r="F302" s="39">
        <v>0</v>
      </c>
      <c r="G302" s="205">
        <f t="shared" si="14"/>
        <v>0</v>
      </c>
      <c r="H302" s="206" t="s">
        <v>423</v>
      </c>
    </row>
    <row r="303" spans="1:8" ht="13.5" customHeight="1">
      <c r="A303" s="196">
        <v>8</v>
      </c>
      <c r="B303" s="197" t="s">
        <v>131</v>
      </c>
      <c r="C303" s="204" t="s">
        <v>148</v>
      </c>
      <c r="D303" s="194" t="s">
        <v>0</v>
      </c>
      <c r="E303" s="194">
        <v>29</v>
      </c>
      <c r="F303" s="39">
        <v>0</v>
      </c>
      <c r="G303" s="205">
        <f t="shared" si="14"/>
        <v>0</v>
      </c>
      <c r="H303" s="206" t="s">
        <v>423</v>
      </c>
    </row>
    <row r="304" spans="1:8" ht="13.5" customHeight="1">
      <c r="A304" s="196">
        <v>9</v>
      </c>
      <c r="B304" s="197" t="s">
        <v>122</v>
      </c>
      <c r="C304" s="204" t="s">
        <v>125</v>
      </c>
      <c r="D304" s="194" t="s">
        <v>0</v>
      </c>
      <c r="E304" s="194">
        <v>1</v>
      </c>
      <c r="F304" s="39">
        <v>0</v>
      </c>
      <c r="G304" s="205">
        <f t="shared" si="14"/>
        <v>0</v>
      </c>
      <c r="H304" s="206" t="s">
        <v>423</v>
      </c>
    </row>
    <row r="305" spans="1:8" ht="13.5" customHeight="1">
      <c r="A305" s="196">
        <v>10</v>
      </c>
      <c r="B305" s="197" t="s">
        <v>156</v>
      </c>
      <c r="C305" s="204" t="s">
        <v>38</v>
      </c>
      <c r="D305" s="194" t="s">
        <v>0</v>
      </c>
      <c r="E305" s="194">
        <v>3</v>
      </c>
      <c r="F305" s="39">
        <v>0</v>
      </c>
      <c r="G305" s="205">
        <f t="shared" si="14"/>
        <v>0</v>
      </c>
      <c r="H305" s="206" t="s">
        <v>423</v>
      </c>
    </row>
    <row r="306" spans="1:8" ht="13.5" customHeight="1">
      <c r="A306" s="196">
        <v>11</v>
      </c>
      <c r="B306" s="197" t="s">
        <v>158</v>
      </c>
      <c r="C306" s="204" t="s">
        <v>157</v>
      </c>
      <c r="D306" s="194" t="s">
        <v>0</v>
      </c>
      <c r="E306" s="194">
        <v>4</v>
      </c>
      <c r="F306" s="39">
        <v>0</v>
      </c>
      <c r="G306" s="205">
        <f t="shared" si="14"/>
        <v>0</v>
      </c>
      <c r="H306" s="206" t="s">
        <v>423</v>
      </c>
    </row>
    <row r="307" spans="1:8" ht="13.5" customHeight="1">
      <c r="A307" s="232"/>
      <c r="B307" s="249"/>
      <c r="C307" s="234" t="s">
        <v>11</v>
      </c>
      <c r="D307" s="235"/>
      <c r="E307" s="235"/>
      <c r="F307" s="236"/>
      <c r="G307" s="208">
        <f>SUM(G296:G306)</f>
        <v>0</v>
      </c>
      <c r="H307" s="209"/>
    </row>
    <row r="308" spans="1:8" ht="12">
      <c r="A308" s="209"/>
      <c r="B308" s="209"/>
      <c r="C308" s="209"/>
      <c r="D308" s="209"/>
      <c r="E308" s="209"/>
      <c r="F308" s="209"/>
      <c r="G308" s="209"/>
      <c r="H308" s="209"/>
    </row>
    <row r="309" spans="1:8" ht="12">
      <c r="A309" s="209"/>
      <c r="B309" s="209"/>
      <c r="C309" s="209"/>
      <c r="D309" s="209"/>
      <c r="E309" s="209"/>
      <c r="F309" s="209"/>
      <c r="G309" s="209"/>
      <c r="H309" s="209"/>
    </row>
    <row r="310" spans="1:8" ht="12">
      <c r="A310" s="209"/>
      <c r="B310" s="209"/>
      <c r="C310" s="209"/>
      <c r="D310" s="209"/>
      <c r="E310" s="209"/>
      <c r="F310" s="209"/>
      <c r="G310" s="209"/>
      <c r="H310" s="209"/>
    </row>
    <row r="311" spans="1:8" ht="15.75">
      <c r="A311" s="237"/>
      <c r="B311" s="250"/>
      <c r="C311" s="224" t="s">
        <v>190</v>
      </c>
      <c r="D311" s="240"/>
      <c r="E311" s="240"/>
      <c r="F311" s="241"/>
      <c r="G311" s="242"/>
      <c r="H311" s="209"/>
    </row>
    <row r="312" spans="1:8" ht="12.75">
      <c r="A312" s="243"/>
      <c r="B312" s="253"/>
      <c r="C312" s="254"/>
      <c r="D312" s="246"/>
      <c r="E312" s="246"/>
      <c r="F312" s="247"/>
      <c r="G312" s="248"/>
      <c r="H312" s="209"/>
    </row>
    <row r="313" spans="1:8" ht="18" customHeight="1">
      <c r="A313" s="228" t="s">
        <v>4</v>
      </c>
      <c r="B313" s="197" t="s">
        <v>1</v>
      </c>
      <c r="C313" s="228" t="s">
        <v>14</v>
      </c>
      <c r="D313" s="229" t="s">
        <v>15</v>
      </c>
      <c r="E313" s="229" t="s">
        <v>16</v>
      </c>
      <c r="F313" s="230" t="s">
        <v>17</v>
      </c>
      <c r="G313" s="230" t="s">
        <v>18</v>
      </c>
      <c r="H313" s="231" t="s">
        <v>422</v>
      </c>
    </row>
    <row r="314" spans="1:8" ht="12.75">
      <c r="A314" s="196">
        <v>1</v>
      </c>
      <c r="B314" s="197" t="s">
        <v>143</v>
      </c>
      <c r="C314" s="204" t="s">
        <v>166</v>
      </c>
      <c r="D314" s="194" t="s">
        <v>0</v>
      </c>
      <c r="E314" s="194">
        <v>1</v>
      </c>
      <c r="F314" s="39">
        <v>0</v>
      </c>
      <c r="G314" s="205">
        <f aca="true" t="shared" si="15" ref="G314:G324">E314*F314</f>
        <v>0</v>
      </c>
      <c r="H314" s="206" t="s">
        <v>423</v>
      </c>
    </row>
    <row r="315" spans="1:8" ht="12.75">
      <c r="A315" s="196">
        <v>2</v>
      </c>
      <c r="B315" s="197" t="s">
        <v>122</v>
      </c>
      <c r="C315" s="204" t="s">
        <v>178</v>
      </c>
      <c r="D315" s="194" t="s">
        <v>0</v>
      </c>
      <c r="E315" s="194">
        <v>1</v>
      </c>
      <c r="F315" s="39">
        <v>0</v>
      </c>
      <c r="G315" s="205">
        <f t="shared" si="15"/>
        <v>0</v>
      </c>
      <c r="H315" s="206" t="s">
        <v>423</v>
      </c>
    </row>
    <row r="316" spans="1:8" ht="12.75">
      <c r="A316" s="196">
        <v>3</v>
      </c>
      <c r="B316" s="197" t="s">
        <v>135</v>
      </c>
      <c r="C316" s="204" t="s">
        <v>134</v>
      </c>
      <c r="D316" s="194" t="s">
        <v>0</v>
      </c>
      <c r="E316" s="194">
        <v>1</v>
      </c>
      <c r="F316" s="39">
        <v>0</v>
      </c>
      <c r="G316" s="205">
        <f t="shared" si="15"/>
        <v>0</v>
      </c>
      <c r="H316" s="206" t="s">
        <v>423</v>
      </c>
    </row>
    <row r="317" spans="1:8" ht="25.5">
      <c r="A317" s="196">
        <v>4</v>
      </c>
      <c r="B317" s="197" t="s">
        <v>129</v>
      </c>
      <c r="C317" s="198" t="s">
        <v>144</v>
      </c>
      <c r="D317" s="194" t="s">
        <v>0</v>
      </c>
      <c r="E317" s="194">
        <v>11</v>
      </c>
      <c r="F317" s="39">
        <v>0</v>
      </c>
      <c r="G317" s="205">
        <f t="shared" si="15"/>
        <v>0</v>
      </c>
      <c r="H317" s="206" t="s">
        <v>423</v>
      </c>
    </row>
    <row r="318" spans="1:8" ht="12.75">
      <c r="A318" s="196">
        <v>5</v>
      </c>
      <c r="B318" s="197" t="s">
        <v>131</v>
      </c>
      <c r="C318" s="204" t="s">
        <v>132</v>
      </c>
      <c r="D318" s="194" t="s">
        <v>0</v>
      </c>
      <c r="E318" s="194">
        <v>1</v>
      </c>
      <c r="F318" s="39">
        <v>0</v>
      </c>
      <c r="G318" s="205">
        <f t="shared" si="15"/>
        <v>0</v>
      </c>
      <c r="H318" s="206" t="s">
        <v>423</v>
      </c>
    </row>
    <row r="319" spans="1:8" ht="12.75">
      <c r="A319" s="196">
        <v>6</v>
      </c>
      <c r="B319" s="197" t="s">
        <v>131</v>
      </c>
      <c r="C319" s="204" t="s">
        <v>145</v>
      </c>
      <c r="D319" s="194" t="s">
        <v>0</v>
      </c>
      <c r="E319" s="194">
        <v>1</v>
      </c>
      <c r="F319" s="39">
        <v>0</v>
      </c>
      <c r="G319" s="205">
        <f t="shared" si="15"/>
        <v>0</v>
      </c>
      <c r="H319" s="206" t="s">
        <v>423</v>
      </c>
    </row>
    <row r="320" spans="1:8" ht="12.75">
      <c r="A320" s="196">
        <v>7</v>
      </c>
      <c r="B320" s="197" t="s">
        <v>131</v>
      </c>
      <c r="C320" s="204" t="s">
        <v>147</v>
      </c>
      <c r="D320" s="194" t="s">
        <v>0</v>
      </c>
      <c r="E320" s="194">
        <v>1</v>
      </c>
      <c r="F320" s="39">
        <v>0</v>
      </c>
      <c r="G320" s="205">
        <f t="shared" si="15"/>
        <v>0</v>
      </c>
      <c r="H320" s="206" t="s">
        <v>423</v>
      </c>
    </row>
    <row r="321" spans="1:8" ht="12.75">
      <c r="A321" s="196">
        <v>8</v>
      </c>
      <c r="B321" s="197" t="s">
        <v>131</v>
      </c>
      <c r="C321" s="204" t="s">
        <v>148</v>
      </c>
      <c r="D321" s="194" t="s">
        <v>0</v>
      </c>
      <c r="E321" s="194">
        <v>45</v>
      </c>
      <c r="F321" s="39">
        <v>0</v>
      </c>
      <c r="G321" s="205">
        <f t="shared" si="15"/>
        <v>0</v>
      </c>
      <c r="H321" s="206" t="s">
        <v>423</v>
      </c>
    </row>
    <row r="322" spans="1:8" ht="12.75">
      <c r="A322" s="196">
        <v>9</v>
      </c>
      <c r="B322" s="197" t="s">
        <v>122</v>
      </c>
      <c r="C322" s="204" t="s">
        <v>125</v>
      </c>
      <c r="D322" s="194" t="s">
        <v>0</v>
      </c>
      <c r="E322" s="194">
        <v>6</v>
      </c>
      <c r="F322" s="39">
        <v>0</v>
      </c>
      <c r="G322" s="205">
        <f t="shared" si="15"/>
        <v>0</v>
      </c>
      <c r="H322" s="206" t="s">
        <v>423</v>
      </c>
    </row>
    <row r="323" spans="1:8" ht="12.75">
      <c r="A323" s="196">
        <v>10</v>
      </c>
      <c r="B323" s="197" t="s">
        <v>156</v>
      </c>
      <c r="C323" s="204" t="s">
        <v>38</v>
      </c>
      <c r="D323" s="194" t="s">
        <v>0</v>
      </c>
      <c r="E323" s="194">
        <v>5</v>
      </c>
      <c r="F323" s="39">
        <v>0</v>
      </c>
      <c r="G323" s="205">
        <f t="shared" si="15"/>
        <v>0</v>
      </c>
      <c r="H323" s="206" t="s">
        <v>423</v>
      </c>
    </row>
    <row r="324" spans="1:8" ht="12.75">
      <c r="A324" s="196">
        <v>11</v>
      </c>
      <c r="B324" s="197" t="s">
        <v>158</v>
      </c>
      <c r="C324" s="204" t="s">
        <v>157</v>
      </c>
      <c r="D324" s="194" t="s">
        <v>0</v>
      </c>
      <c r="E324" s="194">
        <v>2</v>
      </c>
      <c r="F324" s="39">
        <v>0</v>
      </c>
      <c r="G324" s="205">
        <f t="shared" si="15"/>
        <v>0</v>
      </c>
      <c r="H324" s="206" t="s">
        <v>423</v>
      </c>
    </row>
    <row r="325" spans="1:8" ht="15">
      <c r="A325" s="232"/>
      <c r="B325" s="249"/>
      <c r="C325" s="234" t="s">
        <v>11</v>
      </c>
      <c r="D325" s="235"/>
      <c r="E325" s="235"/>
      <c r="F325" s="236"/>
      <c r="G325" s="208">
        <f>SUM(G314:G324)</f>
        <v>0</v>
      </c>
      <c r="H325" s="209"/>
    </row>
    <row r="326" spans="1:8" ht="12">
      <c r="A326" s="209"/>
      <c r="B326" s="209"/>
      <c r="C326" s="209"/>
      <c r="D326" s="209"/>
      <c r="E326" s="209"/>
      <c r="F326" s="209"/>
      <c r="G326" s="209"/>
      <c r="H326" s="209"/>
    </row>
    <row r="327" spans="1:8" ht="12">
      <c r="A327" s="209"/>
      <c r="B327" s="209"/>
      <c r="C327" s="209"/>
      <c r="D327" s="209"/>
      <c r="E327" s="209"/>
      <c r="F327" s="209"/>
      <c r="G327" s="209"/>
      <c r="H327" s="209"/>
    </row>
    <row r="328" spans="1:8" ht="12">
      <c r="A328" s="209"/>
      <c r="B328" s="209"/>
      <c r="C328" s="209"/>
      <c r="D328" s="209"/>
      <c r="E328" s="209"/>
      <c r="F328" s="209"/>
      <c r="G328" s="209"/>
      <c r="H328" s="209"/>
    </row>
    <row r="329" spans="1:8" ht="15.75">
      <c r="A329" s="237"/>
      <c r="B329" s="250"/>
      <c r="C329" s="224" t="s">
        <v>191</v>
      </c>
      <c r="D329" s="240"/>
      <c r="E329" s="240"/>
      <c r="F329" s="241"/>
      <c r="G329" s="242"/>
      <c r="H329" s="209"/>
    </row>
    <row r="330" spans="1:8" ht="12.75">
      <c r="A330" s="243"/>
      <c r="B330" s="253"/>
      <c r="C330" s="254"/>
      <c r="D330" s="246"/>
      <c r="E330" s="246"/>
      <c r="F330" s="247"/>
      <c r="G330" s="248"/>
      <c r="H330" s="209"/>
    </row>
    <row r="331" spans="1:8" ht="18" customHeight="1">
      <c r="A331" s="228" t="s">
        <v>4</v>
      </c>
      <c r="B331" s="197" t="s">
        <v>1</v>
      </c>
      <c r="C331" s="228" t="s">
        <v>14</v>
      </c>
      <c r="D331" s="229" t="s">
        <v>15</v>
      </c>
      <c r="E331" s="229" t="s">
        <v>16</v>
      </c>
      <c r="F331" s="230" t="s">
        <v>17</v>
      </c>
      <c r="G331" s="230" t="s">
        <v>18</v>
      </c>
      <c r="H331" s="231" t="s">
        <v>422</v>
      </c>
    </row>
    <row r="332" spans="1:8" ht="12.75">
      <c r="A332" s="196">
        <v>1</v>
      </c>
      <c r="B332" s="197" t="s">
        <v>143</v>
      </c>
      <c r="C332" s="204" t="s">
        <v>166</v>
      </c>
      <c r="D332" s="194" t="s">
        <v>0</v>
      </c>
      <c r="E332" s="194">
        <v>1</v>
      </c>
      <c r="F332" s="39">
        <v>0</v>
      </c>
      <c r="G332" s="205">
        <f aca="true" t="shared" si="16" ref="G332:G343">E332*F332</f>
        <v>0</v>
      </c>
      <c r="H332" s="206" t="s">
        <v>423</v>
      </c>
    </row>
    <row r="333" spans="1:8" ht="12.75">
      <c r="A333" s="196">
        <v>2</v>
      </c>
      <c r="B333" s="197" t="s">
        <v>122</v>
      </c>
      <c r="C333" s="204" t="s">
        <v>178</v>
      </c>
      <c r="D333" s="194" t="s">
        <v>0</v>
      </c>
      <c r="E333" s="194">
        <v>1</v>
      </c>
      <c r="F333" s="39">
        <v>0</v>
      </c>
      <c r="G333" s="205">
        <f t="shared" si="16"/>
        <v>0</v>
      </c>
      <c r="H333" s="206" t="s">
        <v>423</v>
      </c>
    </row>
    <row r="334" spans="1:8" ht="12.75">
      <c r="A334" s="196">
        <v>3</v>
      </c>
      <c r="B334" s="197" t="s">
        <v>135</v>
      </c>
      <c r="C334" s="204" t="s">
        <v>134</v>
      </c>
      <c r="D334" s="194" t="s">
        <v>0</v>
      </c>
      <c r="E334" s="194">
        <v>1</v>
      </c>
      <c r="F334" s="39">
        <v>0</v>
      </c>
      <c r="G334" s="205">
        <f t="shared" si="16"/>
        <v>0</v>
      </c>
      <c r="H334" s="206" t="s">
        <v>423</v>
      </c>
    </row>
    <row r="335" spans="1:8" ht="25.5">
      <c r="A335" s="196">
        <v>4</v>
      </c>
      <c r="B335" s="197" t="s">
        <v>129</v>
      </c>
      <c r="C335" s="198" t="s">
        <v>144</v>
      </c>
      <c r="D335" s="194" t="s">
        <v>0</v>
      </c>
      <c r="E335" s="194">
        <v>11</v>
      </c>
      <c r="F335" s="39">
        <v>0</v>
      </c>
      <c r="G335" s="205">
        <f t="shared" si="16"/>
        <v>0</v>
      </c>
      <c r="H335" s="206" t="s">
        <v>423</v>
      </c>
    </row>
    <row r="336" spans="1:8" ht="12.75">
      <c r="A336" s="196">
        <v>5</v>
      </c>
      <c r="B336" s="197" t="s">
        <v>131</v>
      </c>
      <c r="C336" s="204" t="s">
        <v>132</v>
      </c>
      <c r="D336" s="194" t="s">
        <v>0</v>
      </c>
      <c r="E336" s="194">
        <v>2</v>
      </c>
      <c r="F336" s="39">
        <v>0</v>
      </c>
      <c r="G336" s="205">
        <f t="shared" si="16"/>
        <v>0</v>
      </c>
      <c r="H336" s="206" t="s">
        <v>423</v>
      </c>
    </row>
    <row r="337" spans="1:8" ht="12.75">
      <c r="A337" s="196">
        <v>6</v>
      </c>
      <c r="B337" s="197" t="s">
        <v>131</v>
      </c>
      <c r="C337" s="204" t="s">
        <v>145</v>
      </c>
      <c r="D337" s="194" t="s">
        <v>0</v>
      </c>
      <c r="E337" s="194">
        <v>1</v>
      </c>
      <c r="F337" s="39">
        <v>0</v>
      </c>
      <c r="G337" s="205">
        <f t="shared" si="16"/>
        <v>0</v>
      </c>
      <c r="H337" s="206" t="s">
        <v>423</v>
      </c>
    </row>
    <row r="338" spans="1:8" ht="12.75">
      <c r="A338" s="196">
        <v>7</v>
      </c>
      <c r="B338" s="197" t="s">
        <v>131</v>
      </c>
      <c r="C338" s="204" t="s">
        <v>147</v>
      </c>
      <c r="D338" s="194" t="s">
        <v>0</v>
      </c>
      <c r="E338" s="194">
        <v>2</v>
      </c>
      <c r="F338" s="39">
        <v>0</v>
      </c>
      <c r="G338" s="205">
        <f t="shared" si="16"/>
        <v>0</v>
      </c>
      <c r="H338" s="206" t="s">
        <v>423</v>
      </c>
    </row>
    <row r="339" spans="1:8" ht="12.75">
      <c r="A339" s="196">
        <v>8</v>
      </c>
      <c r="B339" s="197" t="s">
        <v>131</v>
      </c>
      <c r="C339" s="204" t="s">
        <v>148</v>
      </c>
      <c r="D339" s="194" t="s">
        <v>0</v>
      </c>
      <c r="E339" s="194">
        <v>31</v>
      </c>
      <c r="F339" s="39">
        <v>0</v>
      </c>
      <c r="G339" s="205">
        <f t="shared" si="16"/>
        <v>0</v>
      </c>
      <c r="H339" s="206" t="s">
        <v>423</v>
      </c>
    </row>
    <row r="340" spans="1:8" ht="12.75">
      <c r="A340" s="196">
        <v>9</v>
      </c>
      <c r="B340" s="197" t="s">
        <v>127</v>
      </c>
      <c r="C340" s="204" t="s">
        <v>128</v>
      </c>
      <c r="D340" s="194" t="s">
        <v>0</v>
      </c>
      <c r="E340" s="194">
        <v>1</v>
      </c>
      <c r="F340" s="39">
        <v>0</v>
      </c>
      <c r="G340" s="205">
        <f t="shared" si="16"/>
        <v>0</v>
      </c>
      <c r="H340" s="206" t="s">
        <v>423</v>
      </c>
    </row>
    <row r="341" spans="1:8" ht="12.75">
      <c r="A341" s="196">
        <v>10</v>
      </c>
      <c r="B341" s="197" t="s">
        <v>122</v>
      </c>
      <c r="C341" s="204" t="s">
        <v>125</v>
      </c>
      <c r="D341" s="194" t="s">
        <v>0</v>
      </c>
      <c r="E341" s="194">
        <v>4</v>
      </c>
      <c r="F341" s="39">
        <v>0</v>
      </c>
      <c r="G341" s="205">
        <f t="shared" si="16"/>
        <v>0</v>
      </c>
      <c r="H341" s="206" t="s">
        <v>423</v>
      </c>
    </row>
    <row r="342" spans="1:8" ht="12.75">
      <c r="A342" s="196">
        <v>11</v>
      </c>
      <c r="B342" s="197" t="s">
        <v>156</v>
      </c>
      <c r="C342" s="204" t="s">
        <v>38</v>
      </c>
      <c r="D342" s="194" t="s">
        <v>0</v>
      </c>
      <c r="E342" s="194">
        <v>3</v>
      </c>
      <c r="F342" s="39">
        <v>0</v>
      </c>
      <c r="G342" s="205">
        <f t="shared" si="16"/>
        <v>0</v>
      </c>
      <c r="H342" s="206" t="s">
        <v>423</v>
      </c>
    </row>
    <row r="343" spans="1:8" ht="12.75">
      <c r="A343" s="196">
        <v>12</v>
      </c>
      <c r="B343" s="197" t="s">
        <v>158</v>
      </c>
      <c r="C343" s="204" t="s">
        <v>157</v>
      </c>
      <c r="D343" s="194" t="s">
        <v>0</v>
      </c>
      <c r="E343" s="194">
        <v>4</v>
      </c>
      <c r="F343" s="39">
        <v>0</v>
      </c>
      <c r="G343" s="205">
        <f t="shared" si="16"/>
        <v>0</v>
      </c>
      <c r="H343" s="206" t="s">
        <v>423</v>
      </c>
    </row>
    <row r="344" spans="1:8" ht="15">
      <c r="A344" s="232"/>
      <c r="B344" s="249"/>
      <c r="C344" s="234" t="s">
        <v>11</v>
      </c>
      <c r="D344" s="235"/>
      <c r="E344" s="235"/>
      <c r="F344" s="236"/>
      <c r="G344" s="208">
        <f>SUM(G332:G343)</f>
        <v>0</v>
      </c>
      <c r="H344" s="209"/>
    </row>
    <row r="345" spans="1:8" ht="12">
      <c r="A345" s="209"/>
      <c r="B345" s="209"/>
      <c r="C345" s="209"/>
      <c r="D345" s="209"/>
      <c r="E345" s="209"/>
      <c r="F345" s="209"/>
      <c r="G345" s="209"/>
      <c r="H345" s="209"/>
    </row>
    <row r="346" spans="1:8" ht="12">
      <c r="A346" s="209"/>
      <c r="B346" s="209"/>
      <c r="C346" s="209"/>
      <c r="D346" s="209"/>
      <c r="E346" s="209"/>
      <c r="F346" s="209"/>
      <c r="G346" s="209"/>
      <c r="H346" s="209"/>
    </row>
    <row r="347" spans="1:8" ht="12">
      <c r="A347" s="209"/>
      <c r="B347" s="209"/>
      <c r="C347" s="209"/>
      <c r="D347" s="209"/>
      <c r="E347" s="209"/>
      <c r="F347" s="209"/>
      <c r="G347" s="209"/>
      <c r="H347" s="209"/>
    </row>
    <row r="348" spans="1:8" ht="15.75">
      <c r="A348" s="237"/>
      <c r="B348" s="250"/>
      <c r="C348" s="224" t="s">
        <v>192</v>
      </c>
      <c r="D348" s="240"/>
      <c r="E348" s="240"/>
      <c r="F348" s="241"/>
      <c r="G348" s="242"/>
      <c r="H348" s="209"/>
    </row>
    <row r="349" spans="1:8" ht="12.75">
      <c r="A349" s="243"/>
      <c r="B349" s="253"/>
      <c r="C349" s="254"/>
      <c r="D349" s="246"/>
      <c r="E349" s="246"/>
      <c r="F349" s="247"/>
      <c r="G349" s="248"/>
      <c r="H349" s="209"/>
    </row>
    <row r="350" spans="1:8" ht="18" customHeight="1">
      <c r="A350" s="228" t="s">
        <v>4</v>
      </c>
      <c r="B350" s="197" t="s">
        <v>1</v>
      </c>
      <c r="C350" s="228" t="s">
        <v>14</v>
      </c>
      <c r="D350" s="229" t="s">
        <v>15</v>
      </c>
      <c r="E350" s="229" t="s">
        <v>16</v>
      </c>
      <c r="F350" s="230" t="s">
        <v>17</v>
      </c>
      <c r="G350" s="230" t="s">
        <v>18</v>
      </c>
      <c r="H350" s="231" t="s">
        <v>422</v>
      </c>
    </row>
    <row r="351" spans="1:8" ht="12.75">
      <c r="A351" s="196">
        <v>1</v>
      </c>
      <c r="B351" s="197" t="s">
        <v>143</v>
      </c>
      <c r="C351" s="204" t="s">
        <v>175</v>
      </c>
      <c r="D351" s="194" t="s">
        <v>0</v>
      </c>
      <c r="E351" s="194">
        <v>1</v>
      </c>
      <c r="F351" s="39">
        <v>0</v>
      </c>
      <c r="G351" s="205">
        <f aca="true" t="shared" si="17" ref="G351:G359">E351*F351</f>
        <v>0</v>
      </c>
      <c r="H351" s="206" t="s">
        <v>423</v>
      </c>
    </row>
    <row r="352" spans="1:8" ht="12.75">
      <c r="A352" s="196">
        <v>2</v>
      </c>
      <c r="B352" s="197" t="s">
        <v>117</v>
      </c>
      <c r="C352" s="198" t="s">
        <v>176</v>
      </c>
      <c r="D352" s="194" t="s">
        <v>0</v>
      </c>
      <c r="E352" s="194">
        <v>1</v>
      </c>
      <c r="F352" s="39">
        <v>0</v>
      </c>
      <c r="G352" s="205">
        <f t="shared" si="17"/>
        <v>0</v>
      </c>
      <c r="H352" s="206" t="s">
        <v>423</v>
      </c>
    </row>
    <row r="353" spans="1:8" ht="25.5">
      <c r="A353" s="196">
        <v>3</v>
      </c>
      <c r="B353" s="197" t="s">
        <v>129</v>
      </c>
      <c r="C353" s="198" t="s">
        <v>144</v>
      </c>
      <c r="D353" s="194" t="s">
        <v>0</v>
      </c>
      <c r="E353" s="194">
        <v>3</v>
      </c>
      <c r="F353" s="39">
        <v>0</v>
      </c>
      <c r="G353" s="205">
        <f t="shared" si="17"/>
        <v>0</v>
      </c>
      <c r="H353" s="206" t="s">
        <v>423</v>
      </c>
    </row>
    <row r="354" spans="1:8" ht="38.25">
      <c r="A354" s="196">
        <v>4</v>
      </c>
      <c r="B354" s="197" t="s">
        <v>131</v>
      </c>
      <c r="C354" s="198" t="s">
        <v>188</v>
      </c>
      <c r="D354" s="194" t="s">
        <v>0</v>
      </c>
      <c r="E354" s="194">
        <v>1</v>
      </c>
      <c r="F354" s="39">
        <v>0</v>
      </c>
      <c r="G354" s="205">
        <f t="shared" si="17"/>
        <v>0</v>
      </c>
      <c r="H354" s="206" t="s">
        <v>423</v>
      </c>
    </row>
    <row r="355" spans="1:8" ht="12.75">
      <c r="A355" s="196">
        <v>5</v>
      </c>
      <c r="B355" s="197" t="s">
        <v>131</v>
      </c>
      <c r="C355" s="198" t="s">
        <v>187</v>
      </c>
      <c r="D355" s="194" t="s">
        <v>0</v>
      </c>
      <c r="E355" s="194">
        <v>3</v>
      </c>
      <c r="F355" s="39">
        <v>0</v>
      </c>
      <c r="G355" s="205">
        <f t="shared" si="17"/>
        <v>0</v>
      </c>
      <c r="H355" s="206" t="s">
        <v>423</v>
      </c>
    </row>
    <row r="356" spans="1:8" ht="12.75">
      <c r="A356" s="196">
        <v>6</v>
      </c>
      <c r="B356" s="197" t="s">
        <v>131</v>
      </c>
      <c r="C356" s="204" t="s">
        <v>145</v>
      </c>
      <c r="D356" s="194" t="s">
        <v>0</v>
      </c>
      <c r="E356" s="194">
        <v>3</v>
      </c>
      <c r="F356" s="39">
        <v>0</v>
      </c>
      <c r="G356" s="205">
        <f t="shared" si="17"/>
        <v>0</v>
      </c>
      <c r="H356" s="206" t="s">
        <v>423</v>
      </c>
    </row>
    <row r="357" spans="1:8" ht="12.75">
      <c r="A357" s="196">
        <v>7</v>
      </c>
      <c r="B357" s="197" t="s">
        <v>131</v>
      </c>
      <c r="C357" s="204" t="s">
        <v>147</v>
      </c>
      <c r="D357" s="194" t="s">
        <v>0</v>
      </c>
      <c r="E357" s="194">
        <v>2</v>
      </c>
      <c r="F357" s="39">
        <v>0</v>
      </c>
      <c r="G357" s="205">
        <f t="shared" si="17"/>
        <v>0</v>
      </c>
      <c r="H357" s="206" t="s">
        <v>423</v>
      </c>
    </row>
    <row r="358" spans="1:8" ht="12.75">
      <c r="A358" s="196">
        <v>8</v>
      </c>
      <c r="B358" s="197" t="s">
        <v>131</v>
      </c>
      <c r="C358" s="204" t="s">
        <v>148</v>
      </c>
      <c r="D358" s="194" t="s">
        <v>0</v>
      </c>
      <c r="E358" s="194">
        <v>18</v>
      </c>
      <c r="F358" s="39">
        <v>0</v>
      </c>
      <c r="G358" s="205">
        <f t="shared" si="17"/>
        <v>0</v>
      </c>
      <c r="H358" s="206" t="s">
        <v>423</v>
      </c>
    </row>
    <row r="359" spans="1:8" ht="12.75">
      <c r="A359" s="196">
        <v>9</v>
      </c>
      <c r="B359" s="197" t="s">
        <v>156</v>
      </c>
      <c r="C359" s="204" t="s">
        <v>38</v>
      </c>
      <c r="D359" s="194" t="s">
        <v>0</v>
      </c>
      <c r="E359" s="194">
        <v>2</v>
      </c>
      <c r="F359" s="39">
        <v>0</v>
      </c>
      <c r="G359" s="205">
        <f t="shared" si="17"/>
        <v>0</v>
      </c>
      <c r="H359" s="206" t="s">
        <v>423</v>
      </c>
    </row>
    <row r="360" spans="1:8" ht="15">
      <c r="A360" s="232"/>
      <c r="B360" s="249"/>
      <c r="C360" s="234" t="s">
        <v>11</v>
      </c>
      <c r="D360" s="235"/>
      <c r="E360" s="235"/>
      <c r="F360" s="236"/>
      <c r="G360" s="208">
        <f>SUM(G351:G359)</f>
        <v>0</v>
      </c>
      <c r="H360" s="209"/>
    </row>
    <row r="361" spans="1:8" ht="15">
      <c r="A361" s="237"/>
      <c r="B361" s="250"/>
      <c r="C361" s="251"/>
      <c r="D361" s="240"/>
      <c r="E361" s="240"/>
      <c r="F361" s="241"/>
      <c r="G361" s="208"/>
      <c r="H361" s="209"/>
    </row>
    <row r="362" spans="1:8" ht="15">
      <c r="A362" s="237"/>
      <c r="B362" s="250"/>
      <c r="C362" s="251"/>
      <c r="D362" s="240"/>
      <c r="E362" s="240"/>
      <c r="F362" s="241"/>
      <c r="G362" s="208"/>
      <c r="H362" s="209"/>
    </row>
    <row r="363" spans="1:8" ht="12">
      <c r="A363" s="209"/>
      <c r="B363" s="209"/>
      <c r="C363" s="209"/>
      <c r="D363" s="209"/>
      <c r="E363" s="209"/>
      <c r="F363" s="209"/>
      <c r="G363" s="209"/>
      <c r="H363" s="209"/>
    </row>
    <row r="364" spans="1:8" ht="15.75">
      <c r="A364" s="237"/>
      <c r="B364" s="250"/>
      <c r="C364" s="224" t="s">
        <v>193</v>
      </c>
      <c r="D364" s="240"/>
      <c r="E364" s="240"/>
      <c r="F364" s="241"/>
      <c r="G364" s="242"/>
      <c r="H364" s="209"/>
    </row>
    <row r="365" spans="1:8" ht="12.75">
      <c r="A365" s="243"/>
      <c r="B365" s="253"/>
      <c r="C365" s="254"/>
      <c r="D365" s="246"/>
      <c r="E365" s="246"/>
      <c r="F365" s="247"/>
      <c r="G365" s="248"/>
      <c r="H365" s="209"/>
    </row>
    <row r="366" spans="1:8" ht="18" customHeight="1">
      <c r="A366" s="228" t="s">
        <v>4</v>
      </c>
      <c r="B366" s="197" t="s">
        <v>1</v>
      </c>
      <c r="C366" s="228" t="s">
        <v>14</v>
      </c>
      <c r="D366" s="229" t="s">
        <v>15</v>
      </c>
      <c r="E366" s="229" t="s">
        <v>16</v>
      </c>
      <c r="F366" s="230" t="s">
        <v>17</v>
      </c>
      <c r="G366" s="230" t="s">
        <v>18</v>
      </c>
      <c r="H366" s="231" t="s">
        <v>422</v>
      </c>
    </row>
    <row r="367" spans="1:8" ht="12.75">
      <c r="A367" s="196">
        <v>1</v>
      </c>
      <c r="B367" s="197" t="s">
        <v>143</v>
      </c>
      <c r="C367" s="204" t="s">
        <v>161</v>
      </c>
      <c r="D367" s="194" t="s">
        <v>0</v>
      </c>
      <c r="E367" s="194">
        <v>1</v>
      </c>
      <c r="F367" s="39">
        <v>0</v>
      </c>
      <c r="G367" s="205">
        <f aca="true" t="shared" si="18" ref="G367:G383">E367*F367</f>
        <v>0</v>
      </c>
      <c r="H367" s="206" t="s">
        <v>423</v>
      </c>
    </row>
    <row r="368" spans="1:8" ht="12.75">
      <c r="A368" s="196">
        <v>2</v>
      </c>
      <c r="B368" s="197" t="s">
        <v>122</v>
      </c>
      <c r="C368" s="204" t="s">
        <v>178</v>
      </c>
      <c r="D368" s="194" t="s">
        <v>0</v>
      </c>
      <c r="E368" s="194">
        <v>1</v>
      </c>
      <c r="F368" s="39">
        <v>0</v>
      </c>
      <c r="G368" s="205">
        <f t="shared" si="18"/>
        <v>0</v>
      </c>
      <c r="H368" s="206" t="s">
        <v>423</v>
      </c>
    </row>
    <row r="369" spans="1:8" ht="12.75">
      <c r="A369" s="196">
        <v>3</v>
      </c>
      <c r="B369" s="197" t="s">
        <v>135</v>
      </c>
      <c r="C369" s="204" t="s">
        <v>134</v>
      </c>
      <c r="D369" s="194" t="s">
        <v>0</v>
      </c>
      <c r="E369" s="194">
        <v>1</v>
      </c>
      <c r="F369" s="39">
        <v>0</v>
      </c>
      <c r="G369" s="205">
        <f t="shared" si="18"/>
        <v>0</v>
      </c>
      <c r="H369" s="206" t="s">
        <v>423</v>
      </c>
    </row>
    <row r="370" spans="1:8" ht="25.5">
      <c r="A370" s="196">
        <v>4</v>
      </c>
      <c r="B370" s="197" t="s">
        <v>129</v>
      </c>
      <c r="C370" s="198" t="s">
        <v>144</v>
      </c>
      <c r="D370" s="194" t="s">
        <v>0</v>
      </c>
      <c r="E370" s="194">
        <v>10</v>
      </c>
      <c r="F370" s="39">
        <v>0</v>
      </c>
      <c r="G370" s="205">
        <f t="shared" si="18"/>
        <v>0</v>
      </c>
      <c r="H370" s="206" t="s">
        <v>423</v>
      </c>
    </row>
    <row r="371" spans="1:8" ht="25.5">
      <c r="A371" s="196">
        <v>5</v>
      </c>
      <c r="B371" s="197" t="s">
        <v>154</v>
      </c>
      <c r="C371" s="198" t="s">
        <v>155</v>
      </c>
      <c r="D371" s="194" t="s">
        <v>0</v>
      </c>
      <c r="E371" s="194">
        <v>1</v>
      </c>
      <c r="F371" s="39">
        <v>0</v>
      </c>
      <c r="G371" s="205">
        <f t="shared" si="18"/>
        <v>0</v>
      </c>
      <c r="H371" s="206" t="s">
        <v>423</v>
      </c>
    </row>
    <row r="372" spans="1:8" ht="38.25">
      <c r="A372" s="196">
        <v>6</v>
      </c>
      <c r="B372" s="197" t="s">
        <v>131</v>
      </c>
      <c r="C372" s="198" t="s">
        <v>188</v>
      </c>
      <c r="D372" s="194" t="s">
        <v>0</v>
      </c>
      <c r="E372" s="194">
        <v>1</v>
      </c>
      <c r="F372" s="39">
        <v>0</v>
      </c>
      <c r="G372" s="205">
        <f t="shared" si="18"/>
        <v>0</v>
      </c>
      <c r="H372" s="206" t="s">
        <v>423</v>
      </c>
    </row>
    <row r="373" spans="1:8" ht="12.75">
      <c r="A373" s="196">
        <v>7</v>
      </c>
      <c r="B373" s="197" t="s">
        <v>131</v>
      </c>
      <c r="C373" s="198" t="s">
        <v>187</v>
      </c>
      <c r="D373" s="194" t="s">
        <v>0</v>
      </c>
      <c r="E373" s="194">
        <v>2</v>
      </c>
      <c r="F373" s="39">
        <v>0</v>
      </c>
      <c r="G373" s="205">
        <f t="shared" si="18"/>
        <v>0</v>
      </c>
      <c r="H373" s="206" t="s">
        <v>423</v>
      </c>
    </row>
    <row r="374" spans="1:8" ht="12.75">
      <c r="A374" s="196">
        <v>8</v>
      </c>
      <c r="B374" s="197" t="s">
        <v>131</v>
      </c>
      <c r="C374" s="204" t="s">
        <v>132</v>
      </c>
      <c r="D374" s="194" t="s">
        <v>0</v>
      </c>
      <c r="E374" s="194">
        <v>2</v>
      </c>
      <c r="F374" s="39">
        <v>0</v>
      </c>
      <c r="G374" s="205">
        <f t="shared" si="18"/>
        <v>0</v>
      </c>
      <c r="H374" s="206" t="s">
        <v>423</v>
      </c>
    </row>
    <row r="375" spans="1:8" ht="12.75">
      <c r="A375" s="196">
        <v>9</v>
      </c>
      <c r="B375" s="197" t="s">
        <v>131</v>
      </c>
      <c r="C375" s="204" t="s">
        <v>145</v>
      </c>
      <c r="D375" s="194" t="s">
        <v>0</v>
      </c>
      <c r="E375" s="194">
        <v>4</v>
      </c>
      <c r="F375" s="39">
        <v>0</v>
      </c>
      <c r="G375" s="205">
        <f t="shared" si="18"/>
        <v>0</v>
      </c>
      <c r="H375" s="206" t="s">
        <v>423</v>
      </c>
    </row>
    <row r="376" spans="1:8" ht="12.75">
      <c r="A376" s="196">
        <v>10</v>
      </c>
      <c r="B376" s="197" t="s">
        <v>131</v>
      </c>
      <c r="C376" s="204" t="s">
        <v>147</v>
      </c>
      <c r="D376" s="194" t="s">
        <v>0</v>
      </c>
      <c r="E376" s="194">
        <v>2</v>
      </c>
      <c r="F376" s="39">
        <v>0</v>
      </c>
      <c r="G376" s="205">
        <f t="shared" si="18"/>
        <v>0</v>
      </c>
      <c r="H376" s="206" t="s">
        <v>423</v>
      </c>
    </row>
    <row r="377" spans="1:8" ht="12.75">
      <c r="A377" s="196">
        <v>11</v>
      </c>
      <c r="B377" s="197" t="s">
        <v>131</v>
      </c>
      <c r="C377" s="204" t="s">
        <v>148</v>
      </c>
      <c r="D377" s="194" t="s">
        <v>0</v>
      </c>
      <c r="E377" s="194">
        <v>25</v>
      </c>
      <c r="F377" s="39">
        <v>0</v>
      </c>
      <c r="G377" s="205">
        <f t="shared" si="18"/>
        <v>0</v>
      </c>
      <c r="H377" s="206" t="s">
        <v>423</v>
      </c>
    </row>
    <row r="378" spans="1:8" ht="12.75">
      <c r="A378" s="196">
        <v>12</v>
      </c>
      <c r="B378" s="197" t="s">
        <v>131</v>
      </c>
      <c r="C378" s="204" t="s">
        <v>149</v>
      </c>
      <c r="D378" s="194" t="s">
        <v>0</v>
      </c>
      <c r="E378" s="194">
        <v>1</v>
      </c>
      <c r="F378" s="39">
        <v>0</v>
      </c>
      <c r="G378" s="205">
        <f t="shared" si="18"/>
        <v>0</v>
      </c>
      <c r="H378" s="206" t="s">
        <v>423</v>
      </c>
    </row>
    <row r="379" spans="1:8" ht="12.75">
      <c r="A379" s="196">
        <v>13</v>
      </c>
      <c r="B379" s="197" t="s">
        <v>153</v>
      </c>
      <c r="C379" s="204" t="s">
        <v>152</v>
      </c>
      <c r="D379" s="194" t="s">
        <v>0</v>
      </c>
      <c r="E379" s="194">
        <v>1</v>
      </c>
      <c r="F379" s="39">
        <v>0</v>
      </c>
      <c r="G379" s="205">
        <f t="shared" si="18"/>
        <v>0</v>
      </c>
      <c r="H379" s="206" t="s">
        <v>423</v>
      </c>
    </row>
    <row r="380" spans="1:8" ht="12.75">
      <c r="A380" s="196">
        <v>14</v>
      </c>
      <c r="B380" s="197" t="s">
        <v>122</v>
      </c>
      <c r="C380" s="204" t="s">
        <v>125</v>
      </c>
      <c r="D380" s="194" t="s">
        <v>0</v>
      </c>
      <c r="E380" s="194">
        <v>4</v>
      </c>
      <c r="F380" s="39">
        <v>0</v>
      </c>
      <c r="G380" s="205">
        <f t="shared" si="18"/>
        <v>0</v>
      </c>
      <c r="H380" s="206" t="s">
        <v>423</v>
      </c>
    </row>
    <row r="381" spans="1:8" ht="12.75">
      <c r="A381" s="196">
        <v>15</v>
      </c>
      <c r="B381" s="197" t="s">
        <v>133</v>
      </c>
      <c r="C381" s="204" t="s">
        <v>58</v>
      </c>
      <c r="D381" s="194" t="s">
        <v>0</v>
      </c>
      <c r="E381" s="194">
        <v>1</v>
      </c>
      <c r="F381" s="39">
        <v>0</v>
      </c>
      <c r="G381" s="205">
        <f t="shared" si="18"/>
        <v>0</v>
      </c>
      <c r="H381" s="206" t="s">
        <v>423</v>
      </c>
    </row>
    <row r="382" spans="1:8" ht="12.75">
      <c r="A382" s="196">
        <v>16</v>
      </c>
      <c r="B382" s="197" t="s">
        <v>156</v>
      </c>
      <c r="C382" s="204" t="s">
        <v>38</v>
      </c>
      <c r="D382" s="194" t="s">
        <v>0</v>
      </c>
      <c r="E382" s="194">
        <v>3</v>
      </c>
      <c r="F382" s="39">
        <v>0</v>
      </c>
      <c r="G382" s="205">
        <f t="shared" si="18"/>
        <v>0</v>
      </c>
      <c r="H382" s="206" t="s">
        <v>423</v>
      </c>
    </row>
    <row r="383" spans="1:8" ht="12.75">
      <c r="A383" s="196">
        <v>17</v>
      </c>
      <c r="B383" s="197" t="s">
        <v>158</v>
      </c>
      <c r="C383" s="204" t="s">
        <v>157</v>
      </c>
      <c r="D383" s="194" t="s">
        <v>0</v>
      </c>
      <c r="E383" s="194">
        <v>3</v>
      </c>
      <c r="F383" s="39">
        <v>0</v>
      </c>
      <c r="G383" s="205">
        <f t="shared" si="18"/>
        <v>0</v>
      </c>
      <c r="H383" s="206" t="s">
        <v>423</v>
      </c>
    </row>
    <row r="384" spans="1:8" ht="15">
      <c r="A384" s="232"/>
      <c r="B384" s="249"/>
      <c r="C384" s="234" t="s">
        <v>11</v>
      </c>
      <c r="D384" s="235"/>
      <c r="E384" s="235"/>
      <c r="F384" s="236"/>
      <c r="G384" s="208">
        <f>SUM(G367:G383)</f>
        <v>0</v>
      </c>
      <c r="H384" s="209"/>
    </row>
    <row r="385" spans="1:8" ht="12">
      <c r="A385" s="209"/>
      <c r="B385" s="209"/>
      <c r="C385" s="209"/>
      <c r="D385" s="209"/>
      <c r="E385" s="209"/>
      <c r="F385" s="209"/>
      <c r="G385" s="209"/>
      <c r="H385" s="209"/>
    </row>
    <row r="386" spans="1:8" ht="12">
      <c r="A386" s="209"/>
      <c r="B386" s="209"/>
      <c r="C386" s="209"/>
      <c r="D386" s="209"/>
      <c r="E386" s="209"/>
      <c r="F386" s="209"/>
      <c r="G386" s="209"/>
      <c r="H386" s="209"/>
    </row>
    <row r="387" spans="1:8" ht="12">
      <c r="A387" s="209"/>
      <c r="B387" s="209"/>
      <c r="C387" s="209"/>
      <c r="D387" s="209"/>
      <c r="E387" s="209"/>
      <c r="F387" s="209"/>
      <c r="G387" s="209"/>
      <c r="H387" s="209"/>
    </row>
    <row r="388" spans="1:8" ht="15.75">
      <c r="A388" s="237"/>
      <c r="B388" s="250"/>
      <c r="C388" s="224" t="s">
        <v>194</v>
      </c>
      <c r="D388" s="240"/>
      <c r="E388" s="240"/>
      <c r="F388" s="241"/>
      <c r="G388" s="242"/>
      <c r="H388" s="209"/>
    </row>
    <row r="389" spans="1:8" ht="12.75">
      <c r="A389" s="243"/>
      <c r="B389" s="253"/>
      <c r="C389" s="254"/>
      <c r="D389" s="246"/>
      <c r="E389" s="246"/>
      <c r="F389" s="247"/>
      <c r="G389" s="248"/>
      <c r="H389" s="209"/>
    </row>
    <row r="390" spans="1:8" ht="18" customHeight="1">
      <c r="A390" s="228" t="s">
        <v>4</v>
      </c>
      <c r="B390" s="197" t="s">
        <v>1</v>
      </c>
      <c r="C390" s="228" t="s">
        <v>14</v>
      </c>
      <c r="D390" s="229" t="s">
        <v>15</v>
      </c>
      <c r="E390" s="229" t="s">
        <v>16</v>
      </c>
      <c r="F390" s="230" t="s">
        <v>17</v>
      </c>
      <c r="G390" s="230" t="s">
        <v>18</v>
      </c>
      <c r="H390" s="231" t="s">
        <v>422</v>
      </c>
    </row>
    <row r="391" spans="1:8" ht="25.5">
      <c r="A391" s="196">
        <v>1</v>
      </c>
      <c r="B391" s="197" t="s">
        <v>143</v>
      </c>
      <c r="C391" s="198" t="s">
        <v>195</v>
      </c>
      <c r="D391" s="194" t="s">
        <v>0</v>
      </c>
      <c r="E391" s="194">
        <v>1</v>
      </c>
      <c r="F391" s="39">
        <v>0</v>
      </c>
      <c r="G391" s="205">
        <f aca="true" t="shared" si="19" ref="G391:G397">E391*F391</f>
        <v>0</v>
      </c>
      <c r="H391" s="206" t="s">
        <v>423</v>
      </c>
    </row>
    <row r="392" spans="1:8" ht="12.75">
      <c r="A392" s="196">
        <v>2</v>
      </c>
      <c r="B392" s="197" t="s">
        <v>117</v>
      </c>
      <c r="C392" s="198" t="s">
        <v>176</v>
      </c>
      <c r="D392" s="194" t="s">
        <v>0</v>
      </c>
      <c r="E392" s="194">
        <v>1</v>
      </c>
      <c r="F392" s="39">
        <v>0</v>
      </c>
      <c r="G392" s="205">
        <f t="shared" si="19"/>
        <v>0</v>
      </c>
      <c r="H392" s="206" t="s">
        <v>423</v>
      </c>
    </row>
    <row r="393" spans="1:8" ht="12.75">
      <c r="A393" s="196">
        <v>3</v>
      </c>
      <c r="B393" s="197" t="s">
        <v>135</v>
      </c>
      <c r="C393" s="204" t="s">
        <v>134</v>
      </c>
      <c r="D393" s="194" t="s">
        <v>0</v>
      </c>
      <c r="E393" s="194">
        <v>1</v>
      </c>
      <c r="F393" s="39">
        <v>0</v>
      </c>
      <c r="G393" s="205">
        <f t="shared" si="19"/>
        <v>0</v>
      </c>
      <c r="H393" s="206" t="s">
        <v>423</v>
      </c>
    </row>
    <row r="394" spans="1:8" ht="12.75">
      <c r="A394" s="196">
        <v>4</v>
      </c>
      <c r="B394" s="197" t="s">
        <v>156</v>
      </c>
      <c r="C394" s="204" t="s">
        <v>38</v>
      </c>
      <c r="D394" s="194" t="s">
        <v>0</v>
      </c>
      <c r="E394" s="194">
        <v>1</v>
      </c>
      <c r="F394" s="39">
        <v>0</v>
      </c>
      <c r="G394" s="205">
        <f t="shared" si="19"/>
        <v>0</v>
      </c>
      <c r="H394" s="206" t="s">
        <v>423</v>
      </c>
    </row>
    <row r="395" spans="1:8" ht="12.75">
      <c r="A395" s="196">
        <v>5</v>
      </c>
      <c r="B395" s="197" t="s">
        <v>131</v>
      </c>
      <c r="C395" s="204" t="s">
        <v>132</v>
      </c>
      <c r="D395" s="194" t="s">
        <v>0</v>
      </c>
      <c r="E395" s="194">
        <v>1</v>
      </c>
      <c r="F395" s="39">
        <v>0</v>
      </c>
      <c r="G395" s="205">
        <f t="shared" si="19"/>
        <v>0</v>
      </c>
      <c r="H395" s="206" t="s">
        <v>423</v>
      </c>
    </row>
    <row r="396" spans="1:8" ht="12.75">
      <c r="A396" s="196">
        <v>6</v>
      </c>
      <c r="B396" s="197" t="s">
        <v>131</v>
      </c>
      <c r="C396" s="204" t="s">
        <v>148</v>
      </c>
      <c r="D396" s="194" t="s">
        <v>0</v>
      </c>
      <c r="E396" s="194">
        <v>6</v>
      </c>
      <c r="F396" s="39">
        <v>0</v>
      </c>
      <c r="G396" s="205">
        <f t="shared" si="19"/>
        <v>0</v>
      </c>
      <c r="H396" s="206" t="s">
        <v>423</v>
      </c>
    </row>
    <row r="397" spans="1:8" ht="12.75">
      <c r="A397" s="196">
        <v>7</v>
      </c>
      <c r="B397" s="197" t="s">
        <v>133</v>
      </c>
      <c r="C397" s="204" t="s">
        <v>40</v>
      </c>
      <c r="D397" s="194" t="s">
        <v>0</v>
      </c>
      <c r="E397" s="194">
        <v>5</v>
      </c>
      <c r="F397" s="39">
        <v>0</v>
      </c>
      <c r="G397" s="205">
        <f t="shared" si="19"/>
        <v>0</v>
      </c>
      <c r="H397" s="206" t="s">
        <v>423</v>
      </c>
    </row>
    <row r="398" spans="1:8" ht="15">
      <c r="A398" s="232"/>
      <c r="B398" s="249"/>
      <c r="C398" s="234" t="s">
        <v>11</v>
      </c>
      <c r="D398" s="235"/>
      <c r="E398" s="235"/>
      <c r="F398" s="236"/>
      <c r="G398" s="208">
        <f>SUM(G391:G397)</f>
        <v>0</v>
      </c>
      <c r="H398" s="209"/>
    </row>
    <row r="399" spans="1:8" ht="12">
      <c r="A399" s="209"/>
      <c r="B399" s="209"/>
      <c r="C399" s="209"/>
      <c r="D399" s="209"/>
      <c r="E399" s="209"/>
      <c r="F399" s="209"/>
      <c r="G399" s="209"/>
      <c r="H399" s="209"/>
    </row>
    <row r="400" spans="1:8" ht="12">
      <c r="A400" s="209"/>
      <c r="B400" s="209"/>
      <c r="C400" s="209"/>
      <c r="D400" s="209"/>
      <c r="E400" s="209"/>
      <c r="F400" s="209"/>
      <c r="G400" s="209"/>
      <c r="H400" s="209"/>
    </row>
    <row r="401" spans="1:8" ht="12">
      <c r="A401" s="209"/>
      <c r="B401" s="209"/>
      <c r="C401" s="209"/>
      <c r="D401" s="209"/>
      <c r="E401" s="209"/>
      <c r="F401" s="209"/>
      <c r="G401" s="209"/>
      <c r="H401" s="209"/>
    </row>
    <row r="402" spans="1:8" ht="15.75">
      <c r="A402" s="237"/>
      <c r="B402" s="238"/>
      <c r="C402" s="224" t="s">
        <v>53</v>
      </c>
      <c r="D402" s="240"/>
      <c r="E402" s="240"/>
      <c r="F402" s="241"/>
      <c r="G402" s="242"/>
      <c r="H402" s="209"/>
    </row>
    <row r="403" spans="1:8" ht="12.75">
      <c r="A403" s="243"/>
      <c r="B403" s="244"/>
      <c r="C403" s="245"/>
      <c r="D403" s="246"/>
      <c r="E403" s="246"/>
      <c r="F403" s="247"/>
      <c r="G403" s="248"/>
      <c r="H403" s="209"/>
    </row>
    <row r="404" spans="1:8" ht="18" customHeight="1">
      <c r="A404" s="228" t="s">
        <v>4</v>
      </c>
      <c r="B404" s="197" t="s">
        <v>1</v>
      </c>
      <c r="C404" s="228" t="s">
        <v>14</v>
      </c>
      <c r="D404" s="229" t="s">
        <v>15</v>
      </c>
      <c r="E404" s="229" t="s">
        <v>16</v>
      </c>
      <c r="F404" s="230" t="s">
        <v>17</v>
      </c>
      <c r="G404" s="230" t="s">
        <v>18</v>
      </c>
      <c r="H404" s="231" t="s">
        <v>422</v>
      </c>
    </row>
    <row r="405" spans="1:8" ht="38.25">
      <c r="A405" s="196">
        <v>1</v>
      </c>
      <c r="B405" s="197" t="s">
        <v>143</v>
      </c>
      <c r="C405" s="198" t="s">
        <v>196</v>
      </c>
      <c r="D405" s="194" t="s">
        <v>0</v>
      </c>
      <c r="E405" s="194">
        <v>1</v>
      </c>
      <c r="F405" s="39">
        <v>0</v>
      </c>
      <c r="G405" s="205">
        <f aca="true" t="shared" si="20" ref="G405:G413">E405*F405</f>
        <v>0</v>
      </c>
      <c r="H405" s="206" t="s">
        <v>423</v>
      </c>
    </row>
    <row r="406" spans="1:8" ht="12.75">
      <c r="A406" s="196">
        <v>2</v>
      </c>
      <c r="B406" s="197" t="s">
        <v>117</v>
      </c>
      <c r="C406" s="204" t="s">
        <v>120</v>
      </c>
      <c r="D406" s="194" t="s">
        <v>0</v>
      </c>
      <c r="E406" s="194">
        <v>1</v>
      </c>
      <c r="F406" s="39">
        <v>0</v>
      </c>
      <c r="G406" s="205">
        <f t="shared" si="20"/>
        <v>0</v>
      </c>
      <c r="H406" s="206" t="s">
        <v>423</v>
      </c>
    </row>
    <row r="407" spans="1:8" ht="12.75">
      <c r="A407" s="196">
        <v>3</v>
      </c>
      <c r="B407" s="197" t="s">
        <v>117</v>
      </c>
      <c r="C407" s="204" t="s">
        <v>198</v>
      </c>
      <c r="D407" s="194" t="s">
        <v>0</v>
      </c>
      <c r="E407" s="194">
        <v>1</v>
      </c>
      <c r="F407" s="39">
        <v>0</v>
      </c>
      <c r="G407" s="205">
        <f t="shared" si="20"/>
        <v>0</v>
      </c>
      <c r="H407" s="206" t="s">
        <v>423</v>
      </c>
    </row>
    <row r="408" spans="1:8" ht="12.75">
      <c r="A408" s="196">
        <v>4</v>
      </c>
      <c r="B408" s="197" t="s">
        <v>197</v>
      </c>
      <c r="C408" s="204" t="s">
        <v>54</v>
      </c>
      <c r="D408" s="194" t="s">
        <v>0</v>
      </c>
      <c r="E408" s="194">
        <v>2</v>
      </c>
      <c r="F408" s="39">
        <v>0</v>
      </c>
      <c r="G408" s="205">
        <f t="shared" si="20"/>
        <v>0</v>
      </c>
      <c r="H408" s="206" t="s">
        <v>423</v>
      </c>
    </row>
    <row r="409" spans="1:8" ht="12.75">
      <c r="A409" s="196">
        <v>5</v>
      </c>
      <c r="B409" s="267" t="s">
        <v>199</v>
      </c>
      <c r="C409" s="204" t="s">
        <v>55</v>
      </c>
      <c r="D409" s="194" t="s">
        <v>0</v>
      </c>
      <c r="E409" s="194">
        <v>1</v>
      </c>
      <c r="F409" s="39">
        <v>0</v>
      </c>
      <c r="G409" s="205">
        <f t="shared" si="20"/>
        <v>0</v>
      </c>
      <c r="H409" s="206" t="s">
        <v>423</v>
      </c>
    </row>
    <row r="410" spans="1:8" ht="12.75">
      <c r="A410" s="196">
        <v>6</v>
      </c>
      <c r="B410" s="197" t="s">
        <v>135</v>
      </c>
      <c r="C410" s="204" t="s">
        <v>134</v>
      </c>
      <c r="D410" s="194" t="s">
        <v>0</v>
      </c>
      <c r="E410" s="194">
        <v>1</v>
      </c>
      <c r="F410" s="39">
        <v>0</v>
      </c>
      <c r="G410" s="205">
        <f t="shared" si="20"/>
        <v>0</v>
      </c>
      <c r="H410" s="206" t="s">
        <v>423</v>
      </c>
    </row>
    <row r="411" spans="1:8" ht="12.75">
      <c r="A411" s="196">
        <v>7</v>
      </c>
      <c r="B411" s="197" t="s">
        <v>131</v>
      </c>
      <c r="C411" s="204" t="s">
        <v>132</v>
      </c>
      <c r="D411" s="194" t="s">
        <v>0</v>
      </c>
      <c r="E411" s="194">
        <v>6</v>
      </c>
      <c r="F411" s="39">
        <v>0</v>
      </c>
      <c r="G411" s="205">
        <f t="shared" si="20"/>
        <v>0</v>
      </c>
      <c r="H411" s="206" t="s">
        <v>423</v>
      </c>
    </row>
    <row r="412" spans="1:8" ht="12.75">
      <c r="A412" s="196">
        <v>8</v>
      </c>
      <c r="B412" s="197" t="s">
        <v>131</v>
      </c>
      <c r="C412" s="204" t="s">
        <v>200</v>
      </c>
      <c r="D412" s="194" t="s">
        <v>0</v>
      </c>
      <c r="E412" s="194">
        <v>2</v>
      </c>
      <c r="F412" s="39">
        <v>0</v>
      </c>
      <c r="G412" s="205">
        <f t="shared" si="20"/>
        <v>0</v>
      </c>
      <c r="H412" s="206" t="s">
        <v>423</v>
      </c>
    </row>
    <row r="413" spans="1:8" ht="12.75">
      <c r="A413" s="196">
        <v>9</v>
      </c>
      <c r="B413" s="197" t="s">
        <v>131</v>
      </c>
      <c r="C413" s="204" t="s">
        <v>148</v>
      </c>
      <c r="D413" s="194" t="s">
        <v>0</v>
      </c>
      <c r="E413" s="194">
        <v>6</v>
      </c>
      <c r="F413" s="39">
        <v>0</v>
      </c>
      <c r="G413" s="205">
        <f t="shared" si="20"/>
        <v>0</v>
      </c>
      <c r="H413" s="206" t="s">
        <v>423</v>
      </c>
    </row>
    <row r="414" spans="1:8" ht="12.75">
      <c r="A414" s="196">
        <v>10</v>
      </c>
      <c r="B414" s="197" t="s">
        <v>127</v>
      </c>
      <c r="C414" s="268" t="s">
        <v>202</v>
      </c>
      <c r="D414" s="269" t="s">
        <v>0</v>
      </c>
      <c r="E414" s="269">
        <v>2</v>
      </c>
      <c r="F414" s="39">
        <v>0</v>
      </c>
      <c r="G414" s="270">
        <f aca="true" t="shared" si="21" ref="G414:G421">E414*F414</f>
        <v>0</v>
      </c>
      <c r="H414" s="206" t="s">
        <v>423</v>
      </c>
    </row>
    <row r="415" spans="1:8" ht="12.75">
      <c r="A415" s="196">
        <v>11</v>
      </c>
      <c r="B415" s="197" t="s">
        <v>127</v>
      </c>
      <c r="C415" s="268" t="s">
        <v>203</v>
      </c>
      <c r="D415" s="269" t="s">
        <v>0</v>
      </c>
      <c r="E415" s="269">
        <v>2</v>
      </c>
      <c r="F415" s="39">
        <v>0</v>
      </c>
      <c r="G415" s="270">
        <f>E415*F415</f>
        <v>0</v>
      </c>
      <c r="H415" s="206" t="s">
        <v>423</v>
      </c>
    </row>
    <row r="416" spans="1:8" ht="12.75">
      <c r="A416" s="196">
        <v>12</v>
      </c>
      <c r="B416" s="197" t="s">
        <v>158</v>
      </c>
      <c r="C416" s="271" t="s">
        <v>204</v>
      </c>
      <c r="D416" s="272" t="s">
        <v>0</v>
      </c>
      <c r="E416" s="272">
        <v>17</v>
      </c>
      <c r="F416" s="39">
        <v>0</v>
      </c>
      <c r="G416" s="273">
        <f t="shared" si="21"/>
        <v>0</v>
      </c>
      <c r="H416" s="206" t="s">
        <v>423</v>
      </c>
    </row>
    <row r="417" spans="1:8" ht="12.75">
      <c r="A417" s="196">
        <v>13</v>
      </c>
      <c r="B417" s="197" t="s">
        <v>133</v>
      </c>
      <c r="C417" s="204" t="s">
        <v>205</v>
      </c>
      <c r="D417" s="194" t="s">
        <v>0</v>
      </c>
      <c r="E417" s="194">
        <v>5</v>
      </c>
      <c r="F417" s="39">
        <v>0</v>
      </c>
      <c r="G417" s="205">
        <f>E417*F417</f>
        <v>0</v>
      </c>
      <c r="H417" s="206" t="s">
        <v>423</v>
      </c>
    </row>
    <row r="418" spans="1:8" ht="12.75">
      <c r="A418" s="196">
        <v>14</v>
      </c>
      <c r="B418" s="197" t="s">
        <v>133</v>
      </c>
      <c r="C418" s="204" t="s">
        <v>206</v>
      </c>
      <c r="D418" s="194" t="s">
        <v>0</v>
      </c>
      <c r="E418" s="194">
        <v>4</v>
      </c>
      <c r="F418" s="39">
        <v>0</v>
      </c>
      <c r="G418" s="273">
        <f t="shared" si="21"/>
        <v>0</v>
      </c>
      <c r="H418" s="206" t="s">
        <v>423</v>
      </c>
    </row>
    <row r="419" spans="1:8" ht="12.75">
      <c r="A419" s="196">
        <v>15</v>
      </c>
      <c r="B419" s="197" t="s">
        <v>127</v>
      </c>
      <c r="C419" s="204" t="s">
        <v>150</v>
      </c>
      <c r="D419" s="194" t="s">
        <v>0</v>
      </c>
      <c r="E419" s="194">
        <v>1</v>
      </c>
      <c r="F419" s="39">
        <v>0</v>
      </c>
      <c r="G419" s="205">
        <f>E419*F419</f>
        <v>0</v>
      </c>
      <c r="H419" s="206" t="s">
        <v>423</v>
      </c>
    </row>
    <row r="420" spans="1:8" ht="12.75">
      <c r="A420" s="196">
        <v>16</v>
      </c>
      <c r="B420" s="197" t="s">
        <v>156</v>
      </c>
      <c r="C420" s="204" t="s">
        <v>57</v>
      </c>
      <c r="D420" s="194" t="s">
        <v>0</v>
      </c>
      <c r="E420" s="194">
        <v>1</v>
      </c>
      <c r="F420" s="39">
        <v>0</v>
      </c>
      <c r="G420" s="205">
        <f>E420*F420</f>
        <v>0</v>
      </c>
      <c r="H420" s="206" t="s">
        <v>423</v>
      </c>
    </row>
    <row r="421" spans="1:8" ht="12.75">
      <c r="A421" s="196">
        <v>17</v>
      </c>
      <c r="B421" s="197" t="s">
        <v>127</v>
      </c>
      <c r="C421" s="274" t="s">
        <v>201</v>
      </c>
      <c r="D421" s="272" t="s">
        <v>0</v>
      </c>
      <c r="E421" s="272">
        <v>2</v>
      </c>
      <c r="F421" s="39">
        <v>0</v>
      </c>
      <c r="G421" s="273">
        <f t="shared" si="21"/>
        <v>0</v>
      </c>
      <c r="H421" s="206" t="s">
        <v>423</v>
      </c>
    </row>
    <row r="422" spans="1:8" ht="15">
      <c r="A422" s="232"/>
      <c r="B422" s="249"/>
      <c r="C422" s="234" t="s">
        <v>11</v>
      </c>
      <c r="D422" s="235"/>
      <c r="E422" s="235"/>
      <c r="F422" s="236"/>
      <c r="G422" s="208">
        <f>SUM(G405:G421)</f>
        <v>0</v>
      </c>
      <c r="H422" s="209"/>
    </row>
    <row r="423" spans="1:8" ht="12">
      <c r="A423" s="209"/>
      <c r="B423" s="209"/>
      <c r="C423" s="209"/>
      <c r="D423" s="209"/>
      <c r="E423" s="209"/>
      <c r="F423" s="209"/>
      <c r="G423" s="209"/>
      <c r="H423" s="209"/>
    </row>
    <row r="424" spans="1:8" ht="12">
      <c r="A424" s="209"/>
      <c r="B424" s="209"/>
      <c r="C424" s="209"/>
      <c r="D424" s="209"/>
      <c r="E424" s="209"/>
      <c r="F424" s="209"/>
      <c r="G424" s="209"/>
      <c r="H424" s="209"/>
    </row>
    <row r="425" spans="1:8" ht="15.75">
      <c r="A425" s="209"/>
      <c r="B425" s="209"/>
      <c r="C425" s="275" t="s">
        <v>41</v>
      </c>
      <c r="D425" s="261"/>
      <c r="E425" s="261"/>
      <c r="F425" s="261"/>
      <c r="G425" s="276">
        <f>+G29+G39+G68+G83+G103+G128+G145+G172+G188+G203+G218+G236+G254+G273+G289+G307+G325+G344+G360+G384+G398+G422</f>
        <v>0</v>
      </c>
      <c r="H425" s="209"/>
    </row>
    <row r="426" spans="1:8" ht="12">
      <c r="A426" s="209"/>
      <c r="B426" s="209"/>
      <c r="C426" s="209"/>
      <c r="D426" s="209"/>
      <c r="E426" s="209"/>
      <c r="F426" s="209"/>
      <c r="G426" s="209"/>
      <c r="H426" s="209"/>
    </row>
    <row r="427" spans="1:8" ht="12">
      <c r="A427" s="209"/>
      <c r="B427" s="209"/>
      <c r="C427" s="209"/>
      <c r="D427" s="209"/>
      <c r="E427" s="209"/>
      <c r="F427" s="209"/>
      <c r="G427" s="209"/>
      <c r="H427" s="209"/>
    </row>
    <row r="428" spans="1:8" ht="12">
      <c r="A428" s="209"/>
      <c r="B428" s="209"/>
      <c r="C428" s="209"/>
      <c r="D428" s="209"/>
      <c r="E428" s="209"/>
      <c r="F428" s="209"/>
      <c r="G428" s="209"/>
      <c r="H428" s="209"/>
    </row>
    <row r="429" spans="1:8" ht="12">
      <c r="A429" s="209"/>
      <c r="B429" s="209"/>
      <c r="C429" s="209"/>
      <c r="D429" s="209"/>
      <c r="E429" s="209"/>
      <c r="F429" s="209"/>
      <c r="G429" s="209"/>
      <c r="H429" s="209"/>
    </row>
    <row r="430" spans="1:8" ht="12">
      <c r="A430" s="209"/>
      <c r="B430" s="209"/>
      <c r="C430" s="209"/>
      <c r="D430" s="209"/>
      <c r="E430" s="209"/>
      <c r="F430" s="209"/>
      <c r="G430" s="209"/>
      <c r="H430" s="209"/>
    </row>
    <row r="431" spans="1:8" ht="12">
      <c r="A431" s="209"/>
      <c r="B431" s="209"/>
      <c r="C431" s="209"/>
      <c r="D431" s="209"/>
      <c r="E431" s="209"/>
      <c r="F431" s="209"/>
      <c r="G431" s="209"/>
      <c r="H431" s="209"/>
    </row>
    <row r="432" spans="1:8" ht="12">
      <c r="A432" s="209"/>
      <c r="B432" s="209"/>
      <c r="C432" s="209"/>
      <c r="D432" s="209"/>
      <c r="E432" s="209"/>
      <c r="F432" s="209"/>
      <c r="G432" s="209"/>
      <c r="H432" s="209"/>
    </row>
    <row r="433" spans="1:8" ht="12">
      <c r="A433" s="209"/>
      <c r="B433" s="209"/>
      <c r="C433" s="209"/>
      <c r="D433" s="209"/>
      <c r="E433" s="209"/>
      <c r="F433" s="209"/>
      <c r="G433" s="209"/>
      <c r="H433" s="209"/>
    </row>
    <row r="434" spans="1:8" ht="12">
      <c r="A434" s="209"/>
      <c r="B434" s="209"/>
      <c r="C434" s="209"/>
      <c r="D434" s="209"/>
      <c r="E434" s="209"/>
      <c r="F434" s="209"/>
      <c r="G434" s="209"/>
      <c r="H434" s="209"/>
    </row>
    <row r="435" spans="1:8" ht="12">
      <c r="A435" s="209"/>
      <c r="B435" s="209"/>
      <c r="C435" s="209"/>
      <c r="D435" s="209"/>
      <c r="E435" s="209"/>
      <c r="F435" s="209"/>
      <c r="G435" s="209"/>
      <c r="H435" s="209"/>
    </row>
    <row r="436" spans="1:8" ht="12">
      <c r="A436" s="209"/>
      <c r="B436" s="209"/>
      <c r="C436" s="209"/>
      <c r="D436" s="209"/>
      <c r="E436" s="209"/>
      <c r="F436" s="209"/>
      <c r="G436" s="209"/>
      <c r="H436" s="209"/>
    </row>
    <row r="437" spans="1:8" ht="12">
      <c r="A437" s="209"/>
      <c r="B437" s="209"/>
      <c r="C437" s="209"/>
      <c r="D437" s="209"/>
      <c r="E437" s="209"/>
      <c r="F437" s="209"/>
      <c r="G437" s="209"/>
      <c r="H437" s="209"/>
    </row>
    <row r="438" spans="1:8" ht="12">
      <c r="A438" s="209"/>
      <c r="B438" s="209"/>
      <c r="C438" s="209"/>
      <c r="D438" s="209"/>
      <c r="E438" s="209"/>
      <c r="F438" s="209"/>
      <c r="G438" s="209"/>
      <c r="H438" s="209"/>
    </row>
    <row r="439" spans="1:8" ht="12">
      <c r="A439" s="209"/>
      <c r="B439" s="209"/>
      <c r="C439" s="209"/>
      <c r="D439" s="209"/>
      <c r="E439" s="209"/>
      <c r="F439" s="209"/>
      <c r="G439" s="209"/>
      <c r="H439" s="209"/>
    </row>
    <row r="440" spans="1:8" ht="12">
      <c r="A440" s="209"/>
      <c r="B440" s="209"/>
      <c r="C440" s="209"/>
      <c r="D440" s="209"/>
      <c r="E440" s="209"/>
      <c r="F440" s="209"/>
      <c r="G440" s="209"/>
      <c r="H440" s="209"/>
    </row>
    <row r="441" spans="1:8" ht="12">
      <c r="A441" s="209"/>
      <c r="B441" s="209"/>
      <c r="C441" s="209"/>
      <c r="D441" s="209"/>
      <c r="E441" s="209"/>
      <c r="F441" s="209"/>
      <c r="G441" s="209"/>
      <c r="H441" s="209"/>
    </row>
    <row r="442" spans="1:8" ht="12">
      <c r="A442" s="209"/>
      <c r="B442" s="209"/>
      <c r="C442" s="209"/>
      <c r="D442" s="209"/>
      <c r="E442" s="209"/>
      <c r="F442" s="209"/>
      <c r="G442" s="209"/>
      <c r="H442" s="209"/>
    </row>
    <row r="443" spans="1:8" ht="12">
      <c r="A443" s="209"/>
      <c r="B443" s="209"/>
      <c r="C443" s="209"/>
      <c r="D443" s="209"/>
      <c r="E443" s="209"/>
      <c r="F443" s="209"/>
      <c r="G443" s="209"/>
      <c r="H443" s="209"/>
    </row>
    <row r="444" spans="1:8" ht="12">
      <c r="A444" s="209"/>
      <c r="B444" s="209"/>
      <c r="C444" s="209"/>
      <c r="D444" s="209"/>
      <c r="E444" s="209"/>
      <c r="F444" s="209"/>
      <c r="G444" s="209"/>
      <c r="H444" s="209"/>
    </row>
    <row r="445" spans="1:8" ht="12">
      <c r="A445" s="209"/>
      <c r="B445" s="209"/>
      <c r="C445" s="209"/>
      <c r="D445" s="209"/>
      <c r="E445" s="209"/>
      <c r="F445" s="209"/>
      <c r="G445" s="209"/>
      <c r="H445" s="209"/>
    </row>
    <row r="446" spans="1:8" ht="12">
      <c r="A446" s="209"/>
      <c r="B446" s="209"/>
      <c r="C446" s="209"/>
      <c r="D446" s="209"/>
      <c r="E446" s="209"/>
      <c r="F446" s="209"/>
      <c r="G446" s="209"/>
      <c r="H446" s="209"/>
    </row>
    <row r="447" spans="1:8" ht="12">
      <c r="A447" s="209"/>
      <c r="B447" s="209"/>
      <c r="C447" s="209"/>
      <c r="D447" s="209"/>
      <c r="E447" s="209"/>
      <c r="F447" s="209"/>
      <c r="G447" s="209"/>
      <c r="H447" s="209"/>
    </row>
    <row r="448" spans="1:8" ht="12">
      <c r="A448" s="209"/>
      <c r="B448" s="209"/>
      <c r="C448" s="209"/>
      <c r="D448" s="209"/>
      <c r="E448" s="209"/>
      <c r="F448" s="209"/>
      <c r="G448" s="209"/>
      <c r="H448" s="209"/>
    </row>
    <row r="449" spans="1:8" ht="12">
      <c r="A449" s="209"/>
      <c r="B449" s="209"/>
      <c r="C449" s="209"/>
      <c r="D449" s="209"/>
      <c r="E449" s="209"/>
      <c r="F449" s="209"/>
      <c r="G449" s="209"/>
      <c r="H449" s="209"/>
    </row>
    <row r="450" spans="1:8" ht="12">
      <c r="A450" s="209"/>
      <c r="B450" s="209"/>
      <c r="C450" s="209"/>
      <c r="D450" s="209"/>
      <c r="E450" s="209"/>
      <c r="F450" s="209"/>
      <c r="G450" s="209"/>
      <c r="H450" s="209"/>
    </row>
    <row r="451" spans="1:8" ht="12">
      <c r="A451" s="209"/>
      <c r="B451" s="209"/>
      <c r="C451" s="209"/>
      <c r="D451" s="209"/>
      <c r="E451" s="209"/>
      <c r="F451" s="209"/>
      <c r="G451" s="209"/>
      <c r="H451" s="209"/>
    </row>
    <row r="452" spans="1:8" ht="12">
      <c r="A452" s="209"/>
      <c r="B452" s="209"/>
      <c r="C452" s="209"/>
      <c r="D452" s="209"/>
      <c r="E452" s="209"/>
      <c r="F452" s="209"/>
      <c r="G452" s="209"/>
      <c r="H452" s="209"/>
    </row>
    <row r="453" spans="1:8" ht="12">
      <c r="A453" s="209"/>
      <c r="B453" s="209"/>
      <c r="C453" s="209"/>
      <c r="D453" s="209"/>
      <c r="E453" s="209"/>
      <c r="F453" s="209"/>
      <c r="G453" s="209"/>
      <c r="H453" s="209"/>
    </row>
    <row r="454" spans="1:8" ht="12">
      <c r="A454" s="209"/>
      <c r="B454" s="209"/>
      <c r="C454" s="209"/>
      <c r="D454" s="209"/>
      <c r="E454" s="209"/>
      <c r="F454" s="209"/>
      <c r="G454" s="209"/>
      <c r="H454" s="209"/>
    </row>
    <row r="455" spans="1:8" ht="12">
      <c r="A455" s="209"/>
      <c r="B455" s="209"/>
      <c r="C455" s="209"/>
      <c r="D455" s="209"/>
      <c r="E455" s="209"/>
      <c r="F455" s="209"/>
      <c r="G455" s="209"/>
      <c r="H455" s="209"/>
    </row>
    <row r="456" spans="1:8" ht="12">
      <c r="A456" s="209"/>
      <c r="B456" s="209"/>
      <c r="C456" s="209"/>
      <c r="D456" s="209"/>
      <c r="E456" s="209"/>
      <c r="F456" s="209"/>
      <c r="G456" s="209"/>
      <c r="H456" s="209"/>
    </row>
    <row r="457" spans="1:8" ht="12">
      <c r="A457" s="209"/>
      <c r="B457" s="209"/>
      <c r="C457" s="209"/>
      <c r="D457" s="209"/>
      <c r="E457" s="209"/>
      <c r="F457" s="209"/>
      <c r="G457" s="209"/>
      <c r="H457" s="209"/>
    </row>
    <row r="458" spans="1:8" ht="12">
      <c r="A458" s="209"/>
      <c r="B458" s="209"/>
      <c r="C458" s="209"/>
      <c r="D458" s="209"/>
      <c r="E458" s="209"/>
      <c r="F458" s="209"/>
      <c r="G458" s="209"/>
      <c r="H458" s="209"/>
    </row>
    <row r="459" spans="1:8" ht="12">
      <c r="A459" s="209"/>
      <c r="B459" s="209"/>
      <c r="C459" s="209"/>
      <c r="D459" s="209"/>
      <c r="E459" s="209"/>
      <c r="F459" s="209"/>
      <c r="G459" s="209"/>
      <c r="H459" s="209"/>
    </row>
    <row r="460" spans="1:8" ht="12">
      <c r="A460" s="209"/>
      <c r="B460" s="209"/>
      <c r="C460" s="209"/>
      <c r="D460" s="209"/>
      <c r="E460" s="209"/>
      <c r="F460" s="209"/>
      <c r="G460" s="209"/>
      <c r="H460" s="209"/>
    </row>
    <row r="461" spans="1:8" ht="12">
      <c r="A461" s="209"/>
      <c r="B461" s="209"/>
      <c r="C461" s="209"/>
      <c r="D461" s="209"/>
      <c r="E461" s="209"/>
      <c r="F461" s="209"/>
      <c r="G461" s="209"/>
      <c r="H461" s="209"/>
    </row>
    <row r="462" spans="1:8" ht="12">
      <c r="A462" s="209"/>
      <c r="B462" s="209"/>
      <c r="C462" s="209"/>
      <c r="D462" s="209"/>
      <c r="E462" s="209"/>
      <c r="F462" s="209"/>
      <c r="G462" s="209"/>
      <c r="H462" s="209"/>
    </row>
    <row r="463" spans="1:8" ht="12">
      <c r="A463" s="209"/>
      <c r="B463" s="209"/>
      <c r="C463" s="209"/>
      <c r="D463" s="209"/>
      <c r="E463" s="209"/>
      <c r="F463" s="209"/>
      <c r="G463" s="209"/>
      <c r="H463" s="209"/>
    </row>
    <row r="464" spans="1:8" ht="12">
      <c r="A464" s="209"/>
      <c r="B464" s="209"/>
      <c r="C464" s="209"/>
      <c r="D464" s="209"/>
      <c r="E464" s="209"/>
      <c r="F464" s="209"/>
      <c r="G464" s="209"/>
      <c r="H464" s="209"/>
    </row>
    <row r="465" spans="1:8" ht="12">
      <c r="A465" s="209"/>
      <c r="B465" s="209"/>
      <c r="C465" s="209"/>
      <c r="D465" s="209"/>
      <c r="E465" s="209"/>
      <c r="F465" s="209"/>
      <c r="G465" s="209"/>
      <c r="H465" s="209"/>
    </row>
    <row r="466" spans="1:8" ht="12">
      <c r="A466" s="209"/>
      <c r="B466" s="209"/>
      <c r="C466" s="209"/>
      <c r="D466" s="209"/>
      <c r="E466" s="209"/>
      <c r="F466" s="209"/>
      <c r="G466" s="209"/>
      <c r="H466" s="209"/>
    </row>
    <row r="467" spans="1:8" ht="12">
      <c r="A467" s="209"/>
      <c r="B467" s="209"/>
      <c r="C467" s="209"/>
      <c r="D467" s="209"/>
      <c r="E467" s="209"/>
      <c r="F467" s="209"/>
      <c r="G467" s="209"/>
      <c r="H467" s="209"/>
    </row>
    <row r="468" spans="1:8" ht="12">
      <c r="A468" s="209"/>
      <c r="B468" s="209"/>
      <c r="C468" s="209"/>
      <c r="D468" s="209"/>
      <c r="E468" s="209"/>
      <c r="F468" s="209"/>
      <c r="G468" s="209"/>
      <c r="H468" s="209"/>
    </row>
    <row r="469" spans="1:8" ht="12">
      <c r="A469" s="209"/>
      <c r="B469" s="209"/>
      <c r="C469" s="209"/>
      <c r="D469" s="209"/>
      <c r="E469" s="209"/>
      <c r="F469" s="209"/>
      <c r="G469" s="209"/>
      <c r="H469" s="209"/>
    </row>
    <row r="470" spans="1:8" ht="12">
      <c r="A470" s="209"/>
      <c r="B470" s="209"/>
      <c r="C470" s="209"/>
      <c r="D470" s="209"/>
      <c r="E470" s="209"/>
      <c r="F470" s="209"/>
      <c r="G470" s="209"/>
      <c r="H470" s="209"/>
    </row>
    <row r="471" spans="1:8" ht="12">
      <c r="A471" s="209"/>
      <c r="B471" s="209"/>
      <c r="C471" s="209"/>
      <c r="D471" s="209"/>
      <c r="E471" s="209"/>
      <c r="F471" s="209"/>
      <c r="G471" s="209"/>
      <c r="H471" s="209"/>
    </row>
    <row r="472" spans="1:8" ht="12">
      <c r="A472" s="209"/>
      <c r="B472" s="209"/>
      <c r="C472" s="209"/>
      <c r="D472" s="209"/>
      <c r="E472" s="209"/>
      <c r="F472" s="209"/>
      <c r="G472" s="209"/>
      <c r="H472" s="209"/>
    </row>
    <row r="473" spans="1:8" ht="12">
      <c r="A473" s="209"/>
      <c r="B473" s="209"/>
      <c r="C473" s="209"/>
      <c r="D473" s="209"/>
      <c r="E473" s="209"/>
      <c r="F473" s="209"/>
      <c r="G473" s="209"/>
      <c r="H473" s="209"/>
    </row>
    <row r="474" spans="1:8" ht="12">
      <c r="A474" s="209"/>
      <c r="B474" s="209"/>
      <c r="C474" s="209"/>
      <c r="D474" s="209"/>
      <c r="E474" s="209"/>
      <c r="F474" s="209"/>
      <c r="G474" s="209"/>
      <c r="H474" s="209"/>
    </row>
    <row r="475" spans="1:8" ht="12">
      <c r="A475" s="209"/>
      <c r="B475" s="209"/>
      <c r="C475" s="209"/>
      <c r="D475" s="209"/>
      <c r="E475" s="209"/>
      <c r="F475" s="209"/>
      <c r="G475" s="209"/>
      <c r="H475" s="209"/>
    </row>
    <row r="476" spans="1:8" ht="12">
      <c r="A476" s="209"/>
      <c r="B476" s="209"/>
      <c r="C476" s="209"/>
      <c r="D476" s="209"/>
      <c r="E476" s="209"/>
      <c r="F476" s="209"/>
      <c r="G476" s="209"/>
      <c r="H476" s="209"/>
    </row>
    <row r="477" spans="1:8" ht="12">
      <c r="A477" s="209"/>
      <c r="B477" s="209"/>
      <c r="C477" s="209"/>
      <c r="D477" s="209"/>
      <c r="E477" s="209"/>
      <c r="F477" s="209"/>
      <c r="G477" s="209"/>
      <c r="H477" s="209"/>
    </row>
    <row r="478" spans="1:8" ht="12">
      <c r="A478" s="209"/>
      <c r="B478" s="209"/>
      <c r="C478" s="209"/>
      <c r="D478" s="209"/>
      <c r="E478" s="209"/>
      <c r="F478" s="209"/>
      <c r="G478" s="209"/>
      <c r="H478" s="209"/>
    </row>
    <row r="479" spans="1:8" ht="12">
      <c r="A479" s="209"/>
      <c r="B479" s="209"/>
      <c r="C479" s="209"/>
      <c r="D479" s="209"/>
      <c r="E479" s="209"/>
      <c r="F479" s="209"/>
      <c r="G479" s="209"/>
      <c r="H479" s="209"/>
    </row>
    <row r="480" spans="1:8" ht="12">
      <c r="A480" s="209"/>
      <c r="B480" s="209"/>
      <c r="C480" s="209"/>
      <c r="D480" s="209"/>
      <c r="E480" s="209"/>
      <c r="F480" s="209"/>
      <c r="G480" s="209"/>
      <c r="H480" s="209"/>
    </row>
    <row r="481" spans="1:8" ht="12">
      <c r="A481" s="209"/>
      <c r="B481" s="209"/>
      <c r="C481" s="209"/>
      <c r="D481" s="209"/>
      <c r="E481" s="209"/>
      <c r="F481" s="209"/>
      <c r="G481" s="209"/>
      <c r="H481" s="209"/>
    </row>
    <row r="482" spans="1:8" ht="12">
      <c r="A482" s="209"/>
      <c r="B482" s="209"/>
      <c r="C482" s="209"/>
      <c r="D482" s="209"/>
      <c r="E482" s="209"/>
      <c r="F482" s="209"/>
      <c r="G482" s="209"/>
      <c r="H482" s="209"/>
    </row>
    <row r="483" spans="1:8" ht="12">
      <c r="A483" s="209"/>
      <c r="B483" s="209"/>
      <c r="C483" s="209"/>
      <c r="D483" s="209"/>
      <c r="E483" s="209"/>
      <c r="F483" s="209"/>
      <c r="G483" s="209"/>
      <c r="H483" s="209"/>
    </row>
    <row r="484" spans="1:8" ht="12">
      <c r="A484" s="209"/>
      <c r="B484" s="209"/>
      <c r="C484" s="209"/>
      <c r="D484" s="209"/>
      <c r="E484" s="209"/>
      <c r="F484" s="209"/>
      <c r="G484" s="209"/>
      <c r="H484" s="209"/>
    </row>
    <row r="485" spans="1:8" ht="12">
      <c r="A485" s="209"/>
      <c r="B485" s="209"/>
      <c r="C485" s="209"/>
      <c r="D485" s="209"/>
      <c r="E485" s="209"/>
      <c r="F485" s="209"/>
      <c r="G485" s="209"/>
      <c r="H485" s="209"/>
    </row>
    <row r="486" spans="1:8" ht="12">
      <c r="A486" s="209"/>
      <c r="B486" s="209"/>
      <c r="C486" s="209"/>
      <c r="D486" s="209"/>
      <c r="E486" s="209"/>
      <c r="F486" s="209"/>
      <c r="G486" s="209"/>
      <c r="H486" s="209"/>
    </row>
    <row r="487" spans="1:8" ht="12">
      <c r="A487" s="209"/>
      <c r="B487" s="209"/>
      <c r="C487" s="209"/>
      <c r="D487" s="209"/>
      <c r="E487" s="209"/>
      <c r="F487" s="209"/>
      <c r="G487" s="209"/>
      <c r="H487" s="209"/>
    </row>
    <row r="488" spans="1:8" ht="12">
      <c r="A488" s="209"/>
      <c r="B488" s="209"/>
      <c r="C488" s="209"/>
      <c r="D488" s="209"/>
      <c r="E488" s="209"/>
      <c r="F488" s="209"/>
      <c r="G488" s="209"/>
      <c r="H488" s="209"/>
    </row>
    <row r="489" spans="1:8" ht="12">
      <c r="A489" s="209"/>
      <c r="B489" s="209"/>
      <c r="C489" s="209"/>
      <c r="D489" s="209"/>
      <c r="E489" s="209"/>
      <c r="F489" s="209"/>
      <c r="G489" s="209"/>
      <c r="H489" s="209"/>
    </row>
    <row r="490" spans="1:8" ht="12">
      <c r="A490" s="209"/>
      <c r="B490" s="209"/>
      <c r="C490" s="209"/>
      <c r="D490" s="209"/>
      <c r="E490" s="209"/>
      <c r="F490" s="209"/>
      <c r="G490" s="209"/>
      <c r="H490" s="209"/>
    </row>
    <row r="491" spans="1:8" ht="12">
      <c r="A491" s="209"/>
      <c r="B491" s="209"/>
      <c r="C491" s="209"/>
      <c r="D491" s="209"/>
      <c r="E491" s="209"/>
      <c r="F491" s="209"/>
      <c r="G491" s="209"/>
      <c r="H491" s="209"/>
    </row>
    <row r="492" spans="1:8" ht="12">
      <c r="A492" s="209"/>
      <c r="B492" s="209"/>
      <c r="C492" s="209"/>
      <c r="D492" s="209"/>
      <c r="E492" s="209"/>
      <c r="F492" s="209"/>
      <c r="G492" s="209"/>
      <c r="H492" s="209"/>
    </row>
    <row r="493" spans="1:8" ht="12">
      <c r="A493" s="209"/>
      <c r="B493" s="209"/>
      <c r="C493" s="209"/>
      <c r="D493" s="209"/>
      <c r="E493" s="209"/>
      <c r="F493" s="209"/>
      <c r="G493" s="209"/>
      <c r="H493" s="209"/>
    </row>
    <row r="494" spans="1:8" ht="12">
      <c r="A494" s="209"/>
      <c r="B494" s="209"/>
      <c r="C494" s="209"/>
      <c r="D494" s="209"/>
      <c r="E494" s="209"/>
      <c r="F494" s="209"/>
      <c r="G494" s="209"/>
      <c r="H494" s="209"/>
    </row>
    <row r="495" spans="1:8" ht="12">
      <c r="A495" s="209"/>
      <c r="B495" s="209"/>
      <c r="C495" s="209"/>
      <c r="D495" s="209"/>
      <c r="E495" s="209"/>
      <c r="F495" s="209"/>
      <c r="G495" s="209"/>
      <c r="H495" s="209"/>
    </row>
    <row r="496" spans="1:8" ht="12">
      <c r="A496" s="209"/>
      <c r="B496" s="209"/>
      <c r="C496" s="209"/>
      <c r="D496" s="209"/>
      <c r="E496" s="209"/>
      <c r="F496" s="209"/>
      <c r="G496" s="209"/>
      <c r="H496" s="209"/>
    </row>
    <row r="497" spans="1:8" ht="12">
      <c r="A497" s="209"/>
      <c r="B497" s="209"/>
      <c r="C497" s="209"/>
      <c r="D497" s="209"/>
      <c r="E497" s="209"/>
      <c r="F497" s="209"/>
      <c r="G497" s="209"/>
      <c r="H497" s="209"/>
    </row>
    <row r="498" spans="1:8" ht="12">
      <c r="A498" s="209"/>
      <c r="B498" s="209"/>
      <c r="C498" s="209"/>
      <c r="D498" s="209"/>
      <c r="E498" s="209"/>
      <c r="F498" s="209"/>
      <c r="G498" s="209"/>
      <c r="H498" s="209"/>
    </row>
    <row r="499" spans="1:8" ht="12">
      <c r="A499" s="209"/>
      <c r="B499" s="209"/>
      <c r="C499" s="209"/>
      <c r="D499" s="209"/>
      <c r="E499" s="209"/>
      <c r="F499" s="209"/>
      <c r="G499" s="209"/>
      <c r="H499" s="209"/>
    </row>
    <row r="500" spans="1:8" ht="12">
      <c r="A500" s="209"/>
      <c r="B500" s="209"/>
      <c r="C500" s="209"/>
      <c r="D500" s="209"/>
      <c r="E500" s="209"/>
      <c r="F500" s="209"/>
      <c r="G500" s="209"/>
      <c r="H500" s="209"/>
    </row>
    <row r="501" spans="1:8" ht="12">
      <c r="A501" s="209"/>
      <c r="B501" s="209"/>
      <c r="C501" s="209"/>
      <c r="D501" s="209"/>
      <c r="E501" s="209"/>
      <c r="F501" s="209"/>
      <c r="G501" s="209"/>
      <c r="H501" s="209"/>
    </row>
    <row r="502" spans="1:8" ht="12">
      <c r="A502" s="209"/>
      <c r="B502" s="209"/>
      <c r="C502" s="209"/>
      <c r="D502" s="209"/>
      <c r="E502" s="209"/>
      <c r="F502" s="209"/>
      <c r="G502" s="209"/>
      <c r="H502" s="209"/>
    </row>
    <row r="503" spans="1:8" ht="12">
      <c r="A503" s="209"/>
      <c r="B503" s="209"/>
      <c r="C503" s="209"/>
      <c r="D503" s="209"/>
      <c r="E503" s="209"/>
      <c r="F503" s="209"/>
      <c r="G503" s="209"/>
      <c r="H503" s="209"/>
    </row>
    <row r="504" spans="1:8" ht="12">
      <c r="A504" s="209"/>
      <c r="B504" s="209"/>
      <c r="C504" s="209"/>
      <c r="D504" s="209"/>
      <c r="E504" s="209"/>
      <c r="F504" s="209"/>
      <c r="G504" s="209"/>
      <c r="H504" s="209"/>
    </row>
    <row r="505" spans="1:8" ht="12">
      <c r="A505" s="209"/>
      <c r="B505" s="209"/>
      <c r="C505" s="209"/>
      <c r="D505" s="209"/>
      <c r="E505" s="209"/>
      <c r="F505" s="209"/>
      <c r="G505" s="209"/>
      <c r="H505" s="209"/>
    </row>
    <row r="506" spans="1:8" ht="12">
      <c r="A506" s="209"/>
      <c r="B506" s="209"/>
      <c r="C506" s="209"/>
      <c r="D506" s="209"/>
      <c r="E506" s="209"/>
      <c r="F506" s="209"/>
      <c r="G506" s="209"/>
      <c r="H506" s="209"/>
    </row>
    <row r="507" spans="1:8" ht="12">
      <c r="A507" s="209"/>
      <c r="B507" s="209"/>
      <c r="C507" s="209"/>
      <c r="D507" s="209"/>
      <c r="E507" s="209"/>
      <c r="F507" s="209"/>
      <c r="G507" s="209"/>
      <c r="H507" s="209"/>
    </row>
    <row r="508" spans="1:8" ht="12">
      <c r="A508" s="209"/>
      <c r="B508" s="209"/>
      <c r="C508" s="209"/>
      <c r="D508" s="209"/>
      <c r="E508" s="209"/>
      <c r="F508" s="209"/>
      <c r="G508" s="209"/>
      <c r="H508" s="209"/>
    </row>
    <row r="509" spans="1:8" ht="12">
      <c r="A509" s="209"/>
      <c r="B509" s="209"/>
      <c r="C509" s="209"/>
      <c r="D509" s="209"/>
      <c r="E509" s="209"/>
      <c r="F509" s="209"/>
      <c r="G509" s="209"/>
      <c r="H509" s="209"/>
    </row>
    <row r="510" spans="1:8" ht="12">
      <c r="A510" s="209"/>
      <c r="B510" s="209"/>
      <c r="C510" s="209"/>
      <c r="D510" s="209"/>
      <c r="E510" s="209"/>
      <c r="F510" s="209"/>
      <c r="G510" s="209"/>
      <c r="H510" s="209"/>
    </row>
    <row r="511" spans="1:8" ht="12">
      <c r="A511" s="209"/>
      <c r="B511" s="209"/>
      <c r="C511" s="209"/>
      <c r="D511" s="209"/>
      <c r="E511" s="209"/>
      <c r="F511" s="209"/>
      <c r="G511" s="209"/>
      <c r="H511" s="209"/>
    </row>
    <row r="512" spans="1:8" ht="12">
      <c r="A512" s="209"/>
      <c r="B512" s="209"/>
      <c r="C512" s="209"/>
      <c r="D512" s="209"/>
      <c r="E512" s="209"/>
      <c r="F512" s="209"/>
      <c r="G512" s="209"/>
      <c r="H512" s="209"/>
    </row>
    <row r="513" spans="1:8" ht="12">
      <c r="A513" s="209"/>
      <c r="B513" s="209"/>
      <c r="C513" s="209"/>
      <c r="D513" s="209"/>
      <c r="E513" s="209"/>
      <c r="F513" s="209"/>
      <c r="G513" s="209"/>
      <c r="H513" s="209"/>
    </row>
    <row r="514" spans="1:8" ht="12">
      <c r="A514" s="209"/>
      <c r="B514" s="209"/>
      <c r="C514" s="209"/>
      <c r="D514" s="209"/>
      <c r="E514" s="209"/>
      <c r="F514" s="209"/>
      <c r="G514" s="209"/>
      <c r="H514" s="209"/>
    </row>
    <row r="515" spans="1:8" ht="12">
      <c r="A515" s="209"/>
      <c r="B515" s="209"/>
      <c r="C515" s="209"/>
      <c r="D515" s="209"/>
      <c r="E515" s="209"/>
      <c r="F515" s="209"/>
      <c r="G515" s="209"/>
      <c r="H515" s="209"/>
    </row>
    <row r="516" spans="1:8" ht="12">
      <c r="A516" s="209"/>
      <c r="B516" s="209"/>
      <c r="C516" s="209"/>
      <c r="D516" s="209"/>
      <c r="E516" s="209"/>
      <c r="F516" s="209"/>
      <c r="G516" s="209"/>
      <c r="H516" s="209"/>
    </row>
    <row r="517" spans="1:8" ht="12">
      <c r="A517" s="209"/>
      <c r="B517" s="209"/>
      <c r="C517" s="209"/>
      <c r="D517" s="209"/>
      <c r="E517" s="209"/>
      <c r="F517" s="209"/>
      <c r="G517" s="209"/>
      <c r="H517" s="209"/>
    </row>
    <row r="518" spans="1:8" ht="12">
      <c r="A518" s="209"/>
      <c r="B518" s="209"/>
      <c r="C518" s="209"/>
      <c r="D518" s="209"/>
      <c r="E518" s="209"/>
      <c r="F518" s="209"/>
      <c r="G518" s="209"/>
      <c r="H518" s="209"/>
    </row>
    <row r="519" spans="1:8" ht="12">
      <c r="A519" s="209"/>
      <c r="B519" s="209"/>
      <c r="C519" s="209"/>
      <c r="D519" s="209"/>
      <c r="E519" s="209"/>
      <c r="F519" s="209"/>
      <c r="G519" s="209"/>
      <c r="H519" s="209"/>
    </row>
    <row r="520" spans="1:8" ht="12">
      <c r="A520" s="209"/>
      <c r="B520" s="209"/>
      <c r="C520" s="209"/>
      <c r="D520" s="209"/>
      <c r="E520" s="209"/>
      <c r="F520" s="209"/>
      <c r="G520" s="209"/>
      <c r="H520" s="209"/>
    </row>
    <row r="521" spans="1:8" ht="12">
      <c r="A521" s="209"/>
      <c r="B521" s="209"/>
      <c r="C521" s="209"/>
      <c r="D521" s="209"/>
      <c r="E521" s="209"/>
      <c r="F521" s="209"/>
      <c r="G521" s="209"/>
      <c r="H521" s="209"/>
    </row>
    <row r="522" spans="1:8" ht="12">
      <c r="A522" s="209"/>
      <c r="B522" s="209"/>
      <c r="C522" s="209"/>
      <c r="D522" s="209"/>
      <c r="E522" s="209"/>
      <c r="F522" s="209"/>
      <c r="G522" s="209"/>
      <c r="H522" s="209"/>
    </row>
    <row r="523" spans="1:8" ht="12">
      <c r="A523" s="209"/>
      <c r="B523" s="209"/>
      <c r="C523" s="209"/>
      <c r="D523" s="209"/>
      <c r="E523" s="209"/>
      <c r="F523" s="209"/>
      <c r="G523" s="209"/>
      <c r="H523" s="209"/>
    </row>
    <row r="524" spans="1:8" ht="12">
      <c r="A524" s="209"/>
      <c r="B524" s="209"/>
      <c r="C524" s="209"/>
      <c r="D524" s="209"/>
      <c r="E524" s="209"/>
      <c r="F524" s="209"/>
      <c r="G524" s="209"/>
      <c r="H524" s="209"/>
    </row>
    <row r="525" spans="1:8" ht="12">
      <c r="A525" s="209"/>
      <c r="B525" s="209"/>
      <c r="C525" s="209"/>
      <c r="D525" s="209"/>
      <c r="E525" s="209"/>
      <c r="F525" s="209"/>
      <c r="G525" s="209"/>
      <c r="H525" s="209"/>
    </row>
    <row r="526" spans="1:8" ht="12">
      <c r="A526" s="209"/>
      <c r="B526" s="209"/>
      <c r="C526" s="209"/>
      <c r="D526" s="209"/>
      <c r="E526" s="209"/>
      <c r="F526" s="209"/>
      <c r="G526" s="209"/>
      <c r="H526" s="209"/>
    </row>
    <row r="527" spans="1:8" ht="12">
      <c r="A527" s="209"/>
      <c r="B527" s="209"/>
      <c r="C527" s="209"/>
      <c r="D527" s="209"/>
      <c r="E527" s="209"/>
      <c r="F527" s="209"/>
      <c r="G527" s="209"/>
      <c r="H527" s="209"/>
    </row>
    <row r="528" spans="1:8" ht="12">
      <c r="A528" s="209"/>
      <c r="B528" s="209"/>
      <c r="C528" s="209"/>
      <c r="D528" s="209"/>
      <c r="E528" s="209"/>
      <c r="F528" s="209"/>
      <c r="G528" s="209"/>
      <c r="H528" s="209"/>
    </row>
    <row r="529" spans="1:8" ht="12">
      <c r="A529" s="209"/>
      <c r="B529" s="209"/>
      <c r="C529" s="209"/>
      <c r="D529" s="209"/>
      <c r="E529" s="209"/>
      <c r="F529" s="209"/>
      <c r="G529" s="209"/>
      <c r="H529" s="209"/>
    </row>
    <row r="530" spans="1:8" ht="12">
      <c r="A530" s="209"/>
      <c r="B530" s="209"/>
      <c r="C530" s="209"/>
      <c r="D530" s="209"/>
      <c r="E530" s="209"/>
      <c r="F530" s="209"/>
      <c r="G530" s="209"/>
      <c r="H530" s="209"/>
    </row>
    <row r="531" spans="1:8" ht="12">
      <c r="A531" s="209"/>
      <c r="B531" s="209"/>
      <c r="C531" s="209"/>
      <c r="D531" s="209"/>
      <c r="E531" s="209"/>
      <c r="F531" s="209"/>
      <c r="G531" s="209"/>
      <c r="H531" s="209"/>
    </row>
    <row r="532" spans="1:8" ht="12">
      <c r="A532" s="209"/>
      <c r="B532" s="209"/>
      <c r="C532" s="209"/>
      <c r="D532" s="209"/>
      <c r="E532" s="209"/>
      <c r="F532" s="209"/>
      <c r="G532" s="209"/>
      <c r="H532" s="209"/>
    </row>
    <row r="533" spans="1:8" ht="12">
      <c r="A533" s="209"/>
      <c r="B533" s="209"/>
      <c r="C533" s="209"/>
      <c r="D533" s="209"/>
      <c r="E533" s="209"/>
      <c r="F533" s="209"/>
      <c r="G533" s="209"/>
      <c r="H533" s="209"/>
    </row>
    <row r="534" spans="1:8" ht="12">
      <c r="A534" s="209"/>
      <c r="B534" s="209"/>
      <c r="C534" s="209"/>
      <c r="D534" s="209"/>
      <c r="E534" s="209"/>
      <c r="F534" s="209"/>
      <c r="G534" s="209"/>
      <c r="H534" s="209"/>
    </row>
    <row r="535" spans="1:8" ht="12">
      <c r="A535" s="209"/>
      <c r="B535" s="209"/>
      <c r="C535" s="209"/>
      <c r="D535" s="209"/>
      <c r="E535" s="209"/>
      <c r="F535" s="209"/>
      <c r="G535" s="209"/>
      <c r="H535" s="209"/>
    </row>
    <row r="536" spans="1:8" ht="12">
      <c r="A536" s="209"/>
      <c r="B536" s="209"/>
      <c r="C536" s="209"/>
      <c r="D536" s="209"/>
      <c r="E536" s="209"/>
      <c r="F536" s="209"/>
      <c r="G536" s="209"/>
      <c r="H536" s="209"/>
    </row>
    <row r="537" spans="1:8" ht="12">
      <c r="A537" s="209"/>
      <c r="B537" s="209"/>
      <c r="C537" s="209"/>
      <c r="D537" s="209"/>
      <c r="E537" s="209"/>
      <c r="F537" s="209"/>
      <c r="G537" s="209"/>
      <c r="H537" s="209"/>
    </row>
    <row r="538" spans="1:8" ht="12">
      <c r="A538" s="209"/>
      <c r="B538" s="209"/>
      <c r="C538" s="209"/>
      <c r="D538" s="209"/>
      <c r="E538" s="209"/>
      <c r="F538" s="209"/>
      <c r="G538" s="209"/>
      <c r="H538" s="209"/>
    </row>
    <row r="539" spans="1:8" ht="12">
      <c r="A539" s="209"/>
      <c r="B539" s="209"/>
      <c r="C539" s="209"/>
      <c r="D539" s="209"/>
      <c r="E539" s="209"/>
      <c r="F539" s="209"/>
      <c r="G539" s="209"/>
      <c r="H539" s="209"/>
    </row>
    <row r="540" spans="1:8" ht="12">
      <c r="A540" s="209"/>
      <c r="B540" s="209"/>
      <c r="C540" s="209"/>
      <c r="D540" s="209"/>
      <c r="E540" s="209"/>
      <c r="F540" s="209"/>
      <c r="G540" s="209"/>
      <c r="H540" s="209"/>
    </row>
    <row r="541" spans="1:8" ht="12">
      <c r="A541" s="209"/>
      <c r="B541" s="209"/>
      <c r="C541" s="209"/>
      <c r="D541" s="209"/>
      <c r="E541" s="209"/>
      <c r="F541" s="209"/>
      <c r="G541" s="209"/>
      <c r="H541" s="209"/>
    </row>
    <row r="542" spans="1:8" ht="12">
      <c r="A542" s="209"/>
      <c r="B542" s="209"/>
      <c r="C542" s="209"/>
      <c r="D542" s="209"/>
      <c r="E542" s="209"/>
      <c r="F542" s="209"/>
      <c r="G542" s="209"/>
      <c r="H542" s="209"/>
    </row>
    <row r="543" spans="1:8" ht="12">
      <c r="A543" s="209"/>
      <c r="B543" s="209"/>
      <c r="C543" s="209"/>
      <c r="D543" s="209"/>
      <c r="E543" s="209"/>
      <c r="F543" s="209"/>
      <c r="G543" s="209"/>
      <c r="H543" s="209"/>
    </row>
    <row r="544" spans="1:8" ht="12">
      <c r="A544" s="209"/>
      <c r="B544" s="209"/>
      <c r="C544" s="209"/>
      <c r="D544" s="209"/>
      <c r="E544" s="209"/>
      <c r="F544" s="209"/>
      <c r="G544" s="209"/>
      <c r="H544" s="209"/>
    </row>
    <row r="545" spans="1:8" ht="12">
      <c r="A545" s="209"/>
      <c r="B545" s="209"/>
      <c r="C545" s="209"/>
      <c r="D545" s="209"/>
      <c r="E545" s="209"/>
      <c r="F545" s="209"/>
      <c r="G545" s="209"/>
      <c r="H545" s="209"/>
    </row>
    <row r="546" spans="1:8" ht="12">
      <c r="A546" s="209"/>
      <c r="B546" s="209"/>
      <c r="C546" s="209"/>
      <c r="D546" s="209"/>
      <c r="E546" s="209"/>
      <c r="F546" s="209"/>
      <c r="G546" s="209"/>
      <c r="H546" s="209"/>
    </row>
    <row r="547" spans="1:8" ht="12">
      <c r="A547" s="209"/>
      <c r="B547" s="209"/>
      <c r="C547" s="209"/>
      <c r="D547" s="209"/>
      <c r="E547" s="209"/>
      <c r="F547" s="209"/>
      <c r="G547" s="209"/>
      <c r="H547" s="209"/>
    </row>
    <row r="548" spans="1:8" ht="12">
      <c r="A548" s="209"/>
      <c r="B548" s="209"/>
      <c r="C548" s="209"/>
      <c r="D548" s="209"/>
      <c r="E548" s="209"/>
      <c r="F548" s="209"/>
      <c r="G548" s="209"/>
      <c r="H548" s="209"/>
    </row>
    <row r="549" spans="1:8" ht="12">
      <c r="A549" s="209"/>
      <c r="B549" s="209"/>
      <c r="C549" s="209"/>
      <c r="D549" s="209"/>
      <c r="E549" s="209"/>
      <c r="F549" s="209"/>
      <c r="G549" s="209"/>
      <c r="H549" s="209"/>
    </row>
    <row r="550" spans="1:8" ht="12">
      <c r="A550" s="209"/>
      <c r="B550" s="209"/>
      <c r="C550" s="209"/>
      <c r="D550" s="209"/>
      <c r="E550" s="209"/>
      <c r="F550" s="209"/>
      <c r="G550" s="209"/>
      <c r="H550" s="209"/>
    </row>
    <row r="551" spans="1:8" ht="12">
      <c r="A551" s="209"/>
      <c r="B551" s="209"/>
      <c r="C551" s="209"/>
      <c r="D551" s="209"/>
      <c r="E551" s="209"/>
      <c r="F551" s="209"/>
      <c r="G551" s="209"/>
      <c r="H551" s="209"/>
    </row>
    <row r="552" spans="1:8" ht="12">
      <c r="A552" s="209"/>
      <c r="B552" s="209"/>
      <c r="C552" s="209"/>
      <c r="D552" s="209"/>
      <c r="E552" s="209"/>
      <c r="F552" s="209"/>
      <c r="G552" s="209"/>
      <c r="H552" s="209"/>
    </row>
    <row r="553" spans="1:8" ht="12">
      <c r="A553" s="209"/>
      <c r="B553" s="209"/>
      <c r="C553" s="209"/>
      <c r="D553" s="209"/>
      <c r="E553" s="209"/>
      <c r="F553" s="209"/>
      <c r="G553" s="209"/>
      <c r="H553" s="209"/>
    </row>
    <row r="554" spans="1:8" ht="12">
      <c r="A554" s="209"/>
      <c r="B554" s="209"/>
      <c r="C554" s="209"/>
      <c r="D554" s="209"/>
      <c r="E554" s="209"/>
      <c r="F554" s="209"/>
      <c r="G554" s="209"/>
      <c r="H554" s="209"/>
    </row>
    <row r="555" spans="1:8" ht="12">
      <c r="A555" s="209"/>
      <c r="B555" s="209"/>
      <c r="C555" s="209"/>
      <c r="D555" s="209"/>
      <c r="E555" s="209"/>
      <c r="F555" s="209"/>
      <c r="G555" s="209"/>
      <c r="H555" s="209"/>
    </row>
    <row r="556" spans="1:8" ht="12">
      <c r="A556" s="209"/>
      <c r="B556" s="209"/>
      <c r="C556" s="209"/>
      <c r="D556" s="209"/>
      <c r="E556" s="209"/>
      <c r="F556" s="209"/>
      <c r="G556" s="209"/>
      <c r="H556" s="209"/>
    </row>
    <row r="557" spans="1:8" ht="12">
      <c r="A557" s="209"/>
      <c r="B557" s="209"/>
      <c r="C557" s="209"/>
      <c r="D557" s="209"/>
      <c r="E557" s="209"/>
      <c r="F557" s="209"/>
      <c r="G557" s="209"/>
      <c r="H557" s="209"/>
    </row>
    <row r="558" spans="1:8" ht="12">
      <c r="A558" s="209"/>
      <c r="B558" s="209"/>
      <c r="C558" s="209"/>
      <c r="D558" s="209"/>
      <c r="E558" s="209"/>
      <c r="F558" s="209"/>
      <c r="G558" s="209"/>
      <c r="H558" s="209"/>
    </row>
    <row r="559" spans="1:8" ht="12">
      <c r="A559" s="209"/>
      <c r="B559" s="209"/>
      <c r="C559" s="209"/>
      <c r="D559" s="209"/>
      <c r="E559" s="209"/>
      <c r="F559" s="209"/>
      <c r="G559" s="209"/>
      <c r="H559" s="209"/>
    </row>
    <row r="560" spans="1:8" ht="12">
      <c r="A560" s="209"/>
      <c r="B560" s="209"/>
      <c r="C560" s="209"/>
      <c r="D560" s="209"/>
      <c r="E560" s="209"/>
      <c r="F560" s="209"/>
      <c r="G560" s="209"/>
      <c r="H560" s="209"/>
    </row>
    <row r="561" spans="1:8" ht="12">
      <c r="A561" s="209"/>
      <c r="B561" s="209"/>
      <c r="C561" s="209"/>
      <c r="D561" s="209"/>
      <c r="E561" s="209"/>
      <c r="F561" s="209"/>
      <c r="G561" s="209"/>
      <c r="H561" s="209"/>
    </row>
    <row r="562" spans="1:8" ht="12">
      <c r="A562" s="209"/>
      <c r="B562" s="209"/>
      <c r="C562" s="209"/>
      <c r="D562" s="209"/>
      <c r="E562" s="209"/>
      <c r="F562" s="209"/>
      <c r="G562" s="209"/>
      <c r="H562" s="209"/>
    </row>
    <row r="563" spans="1:8" ht="12">
      <c r="A563" s="209"/>
      <c r="B563" s="209"/>
      <c r="C563" s="209"/>
      <c r="D563" s="209"/>
      <c r="E563" s="209"/>
      <c r="F563" s="209"/>
      <c r="G563" s="209"/>
      <c r="H563" s="209"/>
    </row>
    <row r="564" spans="1:8" ht="12">
      <c r="A564" s="209"/>
      <c r="B564" s="209"/>
      <c r="C564" s="209"/>
      <c r="D564" s="209"/>
      <c r="E564" s="209"/>
      <c r="F564" s="209"/>
      <c r="G564" s="209"/>
      <c r="H564" s="209"/>
    </row>
  </sheetData>
  <sheetProtection password="CCAF" sheet="1"/>
  <printOptions/>
  <pageMargins left="0.39" right="0.39" top="0.72" bottom="0.51" header="0.3" footer="0.3"/>
  <pageSetup horizontalDpi="300" verticalDpi="300" orientation="portrait" paperSize="9" scale="90" r:id="rId1"/>
  <rowBreaks count="7" manualBreakCount="7">
    <brk id="50" max="6" man="1"/>
    <brk id="106" max="255" man="1"/>
    <brk id="165" max="6" man="1"/>
    <brk id="221" max="255" man="1"/>
    <brk id="276" max="255" man="1"/>
    <brk id="328" max="255" man="1"/>
    <brk id="38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H32" sqref="H32"/>
    </sheetView>
  </sheetViews>
  <sheetFormatPr defaultColWidth="9.140625" defaultRowHeight="12"/>
  <cols>
    <col min="8" max="8" width="17.7109375" style="0" customWidth="1"/>
  </cols>
  <sheetData>
    <row r="1" spans="1:2" ht="20.25">
      <c r="A1" s="108" t="s">
        <v>356</v>
      </c>
      <c r="B1" s="108"/>
    </row>
    <row r="2" ht="20.25">
      <c r="B2" s="108"/>
    </row>
    <row r="5" spans="1:3" ht="15.75">
      <c r="A5" s="118" t="s">
        <v>343</v>
      </c>
      <c r="B5" s="109"/>
      <c r="C5" s="7"/>
    </row>
    <row r="6" spans="1:5" ht="15.75">
      <c r="A6" s="100"/>
      <c r="B6" s="109"/>
      <c r="C6" s="7"/>
      <c r="E6" s="102" t="s">
        <v>344</v>
      </c>
    </row>
    <row r="7" spans="2:3" ht="12.75">
      <c r="B7" s="110"/>
      <c r="C7" s="7"/>
    </row>
    <row r="8" spans="1:3" ht="14.25">
      <c r="A8" s="99" t="s">
        <v>342</v>
      </c>
      <c r="B8" s="110"/>
      <c r="C8" s="7"/>
    </row>
    <row r="9" spans="1:3" ht="14.25">
      <c r="A9" s="99"/>
      <c r="B9" s="110"/>
      <c r="C9" s="7"/>
    </row>
    <row r="12" ht="18">
      <c r="A12" s="111" t="s">
        <v>357</v>
      </c>
    </row>
    <row r="13" ht="12.75">
      <c r="A13" s="112" t="s">
        <v>368</v>
      </c>
    </row>
    <row r="15" spans="1:2" ht="15.75">
      <c r="A15" s="113" t="s">
        <v>358</v>
      </c>
      <c r="B15" s="85" t="s">
        <v>369</v>
      </c>
    </row>
    <row r="16" spans="1:2" ht="12">
      <c r="A16" s="113" t="s">
        <v>358</v>
      </c>
      <c r="B16" t="s">
        <v>359</v>
      </c>
    </row>
    <row r="17" spans="1:2" ht="12">
      <c r="A17" s="113" t="s">
        <v>358</v>
      </c>
      <c r="B17" t="s">
        <v>360</v>
      </c>
    </row>
    <row r="18" spans="1:2" ht="12">
      <c r="A18" s="113" t="s">
        <v>358</v>
      </c>
      <c r="B18" t="s">
        <v>361</v>
      </c>
    </row>
    <row r="19" spans="1:2" ht="12">
      <c r="A19" s="113" t="s">
        <v>358</v>
      </c>
      <c r="B19" t="s">
        <v>362</v>
      </c>
    </row>
    <row r="20" spans="1:2" ht="12">
      <c r="A20" s="113" t="s">
        <v>358</v>
      </c>
      <c r="B20" t="s">
        <v>363</v>
      </c>
    </row>
    <row r="21" spans="1:2" ht="12.75">
      <c r="A21" s="113" t="s">
        <v>358</v>
      </c>
      <c r="B21" s="114" t="s">
        <v>364</v>
      </c>
    </row>
    <row r="23" ht="12">
      <c r="A23" s="113"/>
    </row>
    <row r="24" ht="12.75">
      <c r="A24" s="115" t="s">
        <v>372</v>
      </c>
    </row>
    <row r="25" spans="1:2" ht="12">
      <c r="A25" s="113" t="s">
        <v>365</v>
      </c>
      <c r="B25" t="s">
        <v>366</v>
      </c>
    </row>
    <row r="26" ht="12">
      <c r="A26" s="113"/>
    </row>
    <row r="27" ht="12.75">
      <c r="A27" s="115" t="s">
        <v>371</v>
      </c>
    </row>
    <row r="28" ht="12">
      <c r="B28" t="s">
        <v>370</v>
      </c>
    </row>
    <row r="29" ht="12">
      <c r="B29" t="s">
        <v>373</v>
      </c>
    </row>
    <row r="32" spans="1:8" ht="15.75">
      <c r="A32" s="40" t="s">
        <v>367</v>
      </c>
      <c r="B32" s="116"/>
      <c r="C32" s="117"/>
      <c r="H32" s="186">
        <v>0</v>
      </c>
    </row>
  </sheetData>
  <sheetProtection password="CCAF" sheet="1"/>
  <printOptions/>
  <pageMargins left="0.73" right="0.57" top="0.94" bottom="0.7874015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D12" sqref="D12"/>
    </sheetView>
  </sheetViews>
  <sheetFormatPr defaultColWidth="9.140625" defaultRowHeight="12"/>
  <cols>
    <col min="1" max="1" width="4.8515625" style="0" customWidth="1"/>
    <col min="2" max="2" width="56.8515625" style="0" customWidth="1"/>
    <col min="3" max="3" width="5.57421875" style="0" customWidth="1"/>
    <col min="4" max="4" width="7.57421875" style="0" customWidth="1"/>
    <col min="5" max="5" width="11.8515625" style="0" customWidth="1"/>
    <col min="6" max="7" width="15.00390625" style="0" customWidth="1"/>
  </cols>
  <sheetData>
    <row r="1" ht="23.25">
      <c r="B1" s="6" t="s">
        <v>2</v>
      </c>
    </row>
    <row r="2" ht="12">
      <c r="B2" s="7"/>
    </row>
    <row r="3" ht="18">
      <c r="B3" s="38" t="s">
        <v>33</v>
      </c>
    </row>
    <row r="4" ht="15.75">
      <c r="B4" s="29"/>
    </row>
    <row r="5" spans="1:3" ht="19.5" customHeight="1">
      <c r="A5" s="100" t="s">
        <v>343</v>
      </c>
      <c r="B5" s="101"/>
      <c r="C5" s="7"/>
    </row>
    <row r="6" spans="1:3" ht="19.5" customHeight="1">
      <c r="A6" s="40"/>
      <c r="B6" s="102" t="s">
        <v>344</v>
      </c>
      <c r="C6" s="103"/>
    </row>
    <row r="7" spans="1:3" ht="19.5" customHeight="1">
      <c r="A7" s="99" t="s">
        <v>342</v>
      </c>
      <c r="B7" s="7"/>
      <c r="C7" s="7"/>
    </row>
    <row r="8" spans="1:2" ht="14.25">
      <c r="A8" s="36"/>
      <c r="B8" s="7"/>
    </row>
    <row r="9" spans="1:2" ht="15">
      <c r="A9" s="37" t="s">
        <v>341</v>
      </c>
      <c r="B9" s="7"/>
    </row>
    <row r="10" ht="15.75">
      <c r="B10" s="29"/>
    </row>
    <row r="11" spans="1:7" ht="15">
      <c r="A11" s="119" t="s">
        <v>375</v>
      </c>
      <c r="B11" s="119" t="s">
        <v>376</v>
      </c>
      <c r="C11" s="120" t="s">
        <v>6</v>
      </c>
      <c r="D11" s="121" t="s">
        <v>7</v>
      </c>
      <c r="E11" s="121" t="s">
        <v>8</v>
      </c>
      <c r="F11" s="122" t="s">
        <v>19</v>
      </c>
      <c r="G11" s="148" t="s">
        <v>422</v>
      </c>
    </row>
    <row r="12" spans="1:7" ht="15">
      <c r="A12" s="123">
        <v>1</v>
      </c>
      <c r="B12" s="124" t="s">
        <v>390</v>
      </c>
      <c r="C12" s="125" t="s">
        <v>0</v>
      </c>
      <c r="D12" s="123">
        <v>1</v>
      </c>
      <c r="E12" s="187">
        <v>0</v>
      </c>
      <c r="F12" s="126">
        <f>+D12*E12</f>
        <v>0</v>
      </c>
      <c r="G12" s="149" t="s">
        <v>49</v>
      </c>
    </row>
    <row r="13" spans="1:7" ht="15">
      <c r="A13" s="127">
        <v>2</v>
      </c>
      <c r="B13" s="128" t="s">
        <v>377</v>
      </c>
      <c r="C13" s="125" t="s">
        <v>0</v>
      </c>
      <c r="D13" s="127">
        <v>1</v>
      </c>
      <c r="E13" s="187">
        <v>0</v>
      </c>
      <c r="F13" s="129">
        <f>+D13*E13</f>
        <v>0</v>
      </c>
      <c r="G13" s="149" t="s">
        <v>49</v>
      </c>
    </row>
    <row r="14" spans="1:7" ht="30">
      <c r="A14" s="127">
        <v>3</v>
      </c>
      <c r="B14" s="124" t="s">
        <v>392</v>
      </c>
      <c r="C14" s="125" t="s">
        <v>0</v>
      </c>
      <c r="D14" s="127">
        <v>1</v>
      </c>
      <c r="E14" s="187">
        <v>0</v>
      </c>
      <c r="F14" s="129">
        <f>+D14*E14</f>
        <v>0</v>
      </c>
      <c r="G14" s="149" t="s">
        <v>49</v>
      </c>
    </row>
    <row r="15" spans="1:7" ht="15">
      <c r="A15" s="127">
        <v>4</v>
      </c>
      <c r="B15" s="124" t="s">
        <v>391</v>
      </c>
      <c r="C15" s="125" t="s">
        <v>0</v>
      </c>
      <c r="D15" s="127">
        <v>1</v>
      </c>
      <c r="E15" s="187">
        <v>0</v>
      </c>
      <c r="F15" s="129">
        <f>+D15*E15</f>
        <v>0</v>
      </c>
      <c r="G15" s="149" t="s">
        <v>49</v>
      </c>
    </row>
    <row r="16" spans="1:6" ht="15.75">
      <c r="A16" s="130"/>
      <c r="B16" s="131" t="s">
        <v>11</v>
      </c>
      <c r="C16" s="132"/>
      <c r="D16" s="132"/>
      <c r="E16" s="188"/>
      <c r="F16" s="133">
        <f>SUM(F12:F15)</f>
        <v>0</v>
      </c>
    </row>
    <row r="17" spans="1:6" ht="12.75">
      <c r="A17" s="17"/>
      <c r="B17" s="134"/>
      <c r="C17" s="18"/>
      <c r="D17" s="18"/>
      <c r="E17" s="189"/>
      <c r="F17" s="18"/>
    </row>
    <row r="18" spans="1:6" ht="12.75">
      <c r="A18" s="17"/>
      <c r="B18" s="134"/>
      <c r="C18" s="18"/>
      <c r="D18" s="18"/>
      <c r="E18" s="189"/>
      <c r="F18" s="18"/>
    </row>
    <row r="19" spans="1:7" ht="15">
      <c r="A19" s="119" t="s">
        <v>375</v>
      </c>
      <c r="B19" s="119" t="s">
        <v>378</v>
      </c>
      <c r="C19" s="120" t="s">
        <v>6</v>
      </c>
      <c r="D19" s="135" t="s">
        <v>7</v>
      </c>
      <c r="E19" s="190" t="s">
        <v>8</v>
      </c>
      <c r="F19" s="135" t="s">
        <v>19</v>
      </c>
      <c r="G19" s="148" t="s">
        <v>422</v>
      </c>
    </row>
    <row r="20" spans="1:7" ht="15">
      <c r="A20" s="127">
        <v>1</v>
      </c>
      <c r="B20" s="124" t="s">
        <v>393</v>
      </c>
      <c r="C20" s="125" t="s">
        <v>0</v>
      </c>
      <c r="D20" s="127">
        <v>81</v>
      </c>
      <c r="E20" s="191">
        <v>0</v>
      </c>
      <c r="F20" s="129">
        <f aca="true" t="shared" si="0" ref="F20:F29">+D20*E20</f>
        <v>0</v>
      </c>
      <c r="G20" s="149" t="s">
        <v>49</v>
      </c>
    </row>
    <row r="21" spans="1:7" ht="15">
      <c r="A21" s="127">
        <v>2</v>
      </c>
      <c r="B21" s="124" t="s">
        <v>394</v>
      </c>
      <c r="C21" s="125" t="s">
        <v>0</v>
      </c>
      <c r="D21" s="127">
        <v>56</v>
      </c>
      <c r="E21" s="191">
        <v>0</v>
      </c>
      <c r="F21" s="129">
        <f>+D21*E21</f>
        <v>0</v>
      </c>
      <c r="G21" s="149" t="s">
        <v>49</v>
      </c>
    </row>
    <row r="22" spans="1:7" ht="15">
      <c r="A22" s="127">
        <v>3</v>
      </c>
      <c r="B22" s="128" t="s">
        <v>379</v>
      </c>
      <c r="C22" s="125" t="s">
        <v>0</v>
      </c>
      <c r="D22" s="127">
        <v>96</v>
      </c>
      <c r="E22" s="191">
        <v>0</v>
      </c>
      <c r="F22" s="129">
        <f t="shared" si="0"/>
        <v>0</v>
      </c>
      <c r="G22" s="149" t="s">
        <v>49</v>
      </c>
    </row>
    <row r="23" spans="1:7" ht="15">
      <c r="A23" s="127">
        <v>4</v>
      </c>
      <c r="B23" s="136" t="s">
        <v>380</v>
      </c>
      <c r="C23" s="125" t="s">
        <v>0</v>
      </c>
      <c r="D23" s="127">
        <v>6</v>
      </c>
      <c r="E23" s="191">
        <v>0</v>
      </c>
      <c r="F23" s="129">
        <f t="shared" si="0"/>
        <v>0</v>
      </c>
      <c r="G23" s="149" t="s">
        <v>49</v>
      </c>
    </row>
    <row r="24" spans="1:7" ht="15">
      <c r="A24" s="127">
        <v>5</v>
      </c>
      <c r="B24" s="136" t="s">
        <v>381</v>
      </c>
      <c r="C24" s="125" t="s">
        <v>0</v>
      </c>
      <c r="D24" s="127">
        <v>3</v>
      </c>
      <c r="E24" s="191">
        <v>0</v>
      </c>
      <c r="F24" s="129">
        <f t="shared" si="0"/>
        <v>0</v>
      </c>
      <c r="G24" s="149" t="s">
        <v>49</v>
      </c>
    </row>
    <row r="25" spans="1:7" ht="15">
      <c r="A25" s="127">
        <v>6</v>
      </c>
      <c r="B25" s="76" t="s">
        <v>78</v>
      </c>
      <c r="C25" s="125" t="s">
        <v>0</v>
      </c>
      <c r="D25" s="127">
        <v>3</v>
      </c>
      <c r="E25" s="191">
        <v>0</v>
      </c>
      <c r="F25" s="129">
        <f t="shared" si="0"/>
        <v>0</v>
      </c>
      <c r="G25" s="149" t="s">
        <v>49</v>
      </c>
    </row>
    <row r="26" spans="1:7" ht="15">
      <c r="A26" s="127">
        <v>7</v>
      </c>
      <c r="B26" s="136" t="s">
        <v>382</v>
      </c>
      <c r="C26" s="125" t="s">
        <v>10</v>
      </c>
      <c r="D26" s="127">
        <v>95</v>
      </c>
      <c r="E26" s="191">
        <v>0</v>
      </c>
      <c r="F26" s="129">
        <f t="shared" si="0"/>
        <v>0</v>
      </c>
      <c r="G26" s="149" t="s">
        <v>49</v>
      </c>
    </row>
    <row r="27" spans="1:7" ht="15">
      <c r="A27" s="76">
        <v>8</v>
      </c>
      <c r="B27" s="76" t="s">
        <v>395</v>
      </c>
      <c r="C27" s="125" t="s">
        <v>10</v>
      </c>
      <c r="D27" s="127">
        <v>50</v>
      </c>
      <c r="E27" s="191">
        <v>0</v>
      </c>
      <c r="F27" s="129">
        <f t="shared" si="0"/>
        <v>0</v>
      </c>
      <c r="G27" s="149" t="s">
        <v>49</v>
      </c>
    </row>
    <row r="28" spans="1:7" ht="15">
      <c r="A28" s="76">
        <v>9</v>
      </c>
      <c r="B28" s="76" t="s">
        <v>396</v>
      </c>
      <c r="C28" s="125" t="s">
        <v>0</v>
      </c>
      <c r="D28" s="127">
        <v>3</v>
      </c>
      <c r="E28" s="191">
        <v>0</v>
      </c>
      <c r="F28" s="129">
        <f>+D28*E28</f>
        <v>0</v>
      </c>
      <c r="G28" s="149" t="s">
        <v>49</v>
      </c>
    </row>
    <row r="29" spans="1:7" ht="15">
      <c r="A29" s="76">
        <v>10</v>
      </c>
      <c r="B29" s="76" t="s">
        <v>397</v>
      </c>
      <c r="C29" s="125" t="s">
        <v>0</v>
      </c>
      <c r="D29" s="127">
        <v>6</v>
      </c>
      <c r="E29" s="191">
        <v>0</v>
      </c>
      <c r="F29" s="129">
        <f t="shared" si="0"/>
        <v>0</v>
      </c>
      <c r="G29" s="149" t="s">
        <v>49</v>
      </c>
    </row>
    <row r="30" spans="1:6" ht="15.75">
      <c r="A30" s="17"/>
      <c r="B30" s="131" t="s">
        <v>11</v>
      </c>
      <c r="C30" s="132"/>
      <c r="D30" s="132"/>
      <c r="E30" s="188"/>
      <c r="F30" s="133">
        <f>SUM(F20:F29)</f>
        <v>0</v>
      </c>
    </row>
    <row r="31" spans="1:6" ht="15">
      <c r="A31" s="17"/>
      <c r="B31" s="137"/>
      <c r="C31" s="138"/>
      <c r="D31" s="138"/>
      <c r="E31" s="192"/>
      <c r="F31" s="139"/>
    </row>
    <row r="32" spans="1:6" ht="15">
      <c r="A32" s="17"/>
      <c r="B32" s="137"/>
      <c r="C32" s="138"/>
      <c r="D32" s="138"/>
      <c r="E32" s="192"/>
      <c r="F32" s="139"/>
    </row>
    <row r="33" spans="1:7" ht="15">
      <c r="A33" s="119" t="s">
        <v>375</v>
      </c>
      <c r="B33" s="119" t="s">
        <v>383</v>
      </c>
      <c r="C33" s="120" t="s">
        <v>6</v>
      </c>
      <c r="D33" s="135" t="s">
        <v>7</v>
      </c>
      <c r="E33" s="190" t="s">
        <v>8</v>
      </c>
      <c r="F33" s="135" t="s">
        <v>19</v>
      </c>
      <c r="G33" s="148" t="s">
        <v>422</v>
      </c>
    </row>
    <row r="34" spans="1:7" ht="15">
      <c r="A34" s="127">
        <v>1</v>
      </c>
      <c r="B34" s="76" t="s">
        <v>81</v>
      </c>
      <c r="C34" s="125" t="s">
        <v>0</v>
      </c>
      <c r="D34" s="127">
        <v>3</v>
      </c>
      <c r="E34" s="191">
        <v>0</v>
      </c>
      <c r="F34" s="129">
        <f aca="true" t="shared" si="1" ref="F34:F41">+D34*E34</f>
        <v>0</v>
      </c>
      <c r="G34" s="149" t="s">
        <v>49</v>
      </c>
    </row>
    <row r="35" spans="1:7" ht="15">
      <c r="A35" s="127">
        <v>2</v>
      </c>
      <c r="B35" s="140" t="s">
        <v>384</v>
      </c>
      <c r="C35" s="125" t="s">
        <v>0</v>
      </c>
      <c r="D35" s="127">
        <v>3</v>
      </c>
      <c r="E35" s="191">
        <v>0</v>
      </c>
      <c r="F35" s="129">
        <f t="shared" si="1"/>
        <v>0</v>
      </c>
      <c r="G35" s="149" t="s">
        <v>49</v>
      </c>
    </row>
    <row r="36" spans="1:7" ht="15">
      <c r="A36" s="127">
        <v>3</v>
      </c>
      <c r="B36" s="136" t="s">
        <v>385</v>
      </c>
      <c r="C36" s="125" t="s">
        <v>0</v>
      </c>
      <c r="D36" s="127">
        <v>3</v>
      </c>
      <c r="E36" s="191">
        <v>0</v>
      </c>
      <c r="F36" s="129">
        <f t="shared" si="1"/>
        <v>0</v>
      </c>
      <c r="G36" s="149" t="s">
        <v>49</v>
      </c>
    </row>
    <row r="37" spans="1:7" ht="15">
      <c r="A37" s="127">
        <v>4</v>
      </c>
      <c r="B37" s="136" t="s">
        <v>386</v>
      </c>
      <c r="C37" s="125" t="s">
        <v>0</v>
      </c>
      <c r="D37" s="127">
        <v>3</v>
      </c>
      <c r="E37" s="191">
        <v>0</v>
      </c>
      <c r="F37" s="129">
        <f t="shared" si="1"/>
        <v>0</v>
      </c>
      <c r="G37" s="149" t="s">
        <v>49</v>
      </c>
    </row>
    <row r="38" spans="1:7" ht="15">
      <c r="A38" s="127">
        <v>5</v>
      </c>
      <c r="B38" s="76" t="s">
        <v>79</v>
      </c>
      <c r="C38" s="125" t="s">
        <v>0</v>
      </c>
      <c r="D38" s="127">
        <v>3</v>
      </c>
      <c r="E38" s="191">
        <v>0</v>
      </c>
      <c r="F38" s="129">
        <f t="shared" si="1"/>
        <v>0</v>
      </c>
      <c r="G38" s="149" t="s">
        <v>49</v>
      </c>
    </row>
    <row r="39" spans="1:7" ht="30">
      <c r="A39" s="127">
        <v>6</v>
      </c>
      <c r="B39" s="140" t="s">
        <v>387</v>
      </c>
      <c r="C39" s="125" t="s">
        <v>0</v>
      </c>
      <c r="D39" s="127">
        <v>7</v>
      </c>
      <c r="E39" s="191">
        <v>0</v>
      </c>
      <c r="F39" s="129">
        <f t="shared" si="1"/>
        <v>0</v>
      </c>
      <c r="G39" s="149" t="s">
        <v>49</v>
      </c>
    </row>
    <row r="40" spans="1:7" ht="15">
      <c r="A40" s="127">
        <v>7</v>
      </c>
      <c r="B40" s="136" t="s">
        <v>388</v>
      </c>
      <c r="C40" s="125" t="s">
        <v>10</v>
      </c>
      <c r="D40" s="127">
        <v>9</v>
      </c>
      <c r="E40" s="191">
        <v>0</v>
      </c>
      <c r="F40" s="129">
        <f t="shared" si="1"/>
        <v>0</v>
      </c>
      <c r="G40" s="149" t="s">
        <v>49</v>
      </c>
    </row>
    <row r="41" spans="1:7" ht="15">
      <c r="A41" s="127">
        <v>8</v>
      </c>
      <c r="B41" s="136" t="s">
        <v>20</v>
      </c>
      <c r="C41" s="125" t="s">
        <v>21</v>
      </c>
      <c r="D41" s="127">
        <v>20</v>
      </c>
      <c r="E41" s="191">
        <v>0</v>
      </c>
      <c r="F41" s="129">
        <f t="shared" si="1"/>
        <v>0</v>
      </c>
      <c r="G41" s="149" t="s">
        <v>49</v>
      </c>
    </row>
    <row r="42" spans="1:6" ht="15.75">
      <c r="A42" s="17"/>
      <c r="B42" s="132" t="s">
        <v>11</v>
      </c>
      <c r="C42" s="132"/>
      <c r="D42" s="132"/>
      <c r="E42" s="132"/>
      <c r="F42" s="133">
        <f>SUM(F34:F41)</f>
        <v>0</v>
      </c>
    </row>
    <row r="43" spans="1:6" ht="12.75">
      <c r="A43" s="17"/>
      <c r="B43" s="18"/>
      <c r="C43" s="18"/>
      <c r="D43" s="18"/>
      <c r="E43" s="18"/>
      <c r="F43" s="18"/>
    </row>
    <row r="44" spans="1:6" ht="12.75">
      <c r="A44" s="17"/>
      <c r="B44" s="18"/>
      <c r="C44" s="18"/>
      <c r="D44" s="18"/>
      <c r="E44" s="18"/>
      <c r="F44" s="18"/>
    </row>
    <row r="45" spans="1:6" ht="15.75">
      <c r="A45" s="17"/>
      <c r="B45" s="141" t="s">
        <v>389</v>
      </c>
      <c r="C45" s="142"/>
      <c r="D45" s="142"/>
      <c r="E45" s="142"/>
      <c r="F45" s="143">
        <f>+F16+F30+F42</f>
        <v>0</v>
      </c>
    </row>
  </sheetData>
  <sheetProtection password="CCAF" sheet="1"/>
  <printOptions/>
  <pageMargins left="0.63" right="0.24" top="0.84" bottom="0.7874015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B13" sqref="B13"/>
    </sheetView>
  </sheetViews>
  <sheetFormatPr defaultColWidth="9.140625" defaultRowHeight="12"/>
  <cols>
    <col min="1" max="1" width="5.57421875" style="0" customWidth="1"/>
    <col min="2" max="2" width="44.7109375" style="0" customWidth="1"/>
    <col min="3" max="3" width="15.8515625" style="0" customWidth="1"/>
    <col min="4" max="4" width="6.140625" style="0" customWidth="1"/>
    <col min="5" max="5" width="9.7109375" style="0" customWidth="1"/>
    <col min="6" max="6" width="11.140625" style="0" customWidth="1"/>
    <col min="7" max="7" width="15.140625" style="0" customWidth="1"/>
    <col min="8" max="8" width="15.7109375" style="0" customWidth="1"/>
  </cols>
  <sheetData>
    <row r="1" ht="23.25">
      <c r="B1" s="6" t="s">
        <v>2</v>
      </c>
    </row>
    <row r="2" ht="12">
      <c r="B2" s="7"/>
    </row>
    <row r="3" ht="18">
      <c r="B3" s="38" t="s">
        <v>34</v>
      </c>
    </row>
    <row r="4" ht="15.75">
      <c r="B4" s="29"/>
    </row>
    <row r="5" spans="1:2" ht="19.5" customHeight="1">
      <c r="A5" s="100" t="s">
        <v>343</v>
      </c>
      <c r="B5" s="101"/>
    </row>
    <row r="6" spans="1:2" ht="19.5" customHeight="1">
      <c r="A6" s="40"/>
      <c r="B6" s="102" t="s">
        <v>344</v>
      </c>
    </row>
    <row r="7" spans="1:2" ht="19.5" customHeight="1">
      <c r="A7" s="99" t="s">
        <v>342</v>
      </c>
      <c r="B7" s="7"/>
    </row>
    <row r="8" spans="1:2" ht="14.25">
      <c r="A8" s="36"/>
      <c r="B8" s="7"/>
    </row>
    <row r="9" spans="1:2" ht="15">
      <c r="A9" s="37" t="s">
        <v>341</v>
      </c>
      <c r="B9" s="7"/>
    </row>
    <row r="10" spans="1:2" ht="15">
      <c r="A10" s="37"/>
      <c r="B10" s="7"/>
    </row>
    <row r="12" spans="1:8" ht="15.75" thickBot="1">
      <c r="A12" s="81" t="s">
        <v>4</v>
      </c>
      <c r="B12" s="81" t="s">
        <v>5</v>
      </c>
      <c r="C12" s="82" t="s">
        <v>1</v>
      </c>
      <c r="D12" s="82" t="s">
        <v>6</v>
      </c>
      <c r="E12" s="75" t="s">
        <v>7</v>
      </c>
      <c r="F12" s="75" t="s">
        <v>8</v>
      </c>
      <c r="G12" s="75" t="s">
        <v>19</v>
      </c>
      <c r="H12" s="75" t="s">
        <v>422</v>
      </c>
    </row>
    <row r="13" spans="1:8" ht="15.75" thickTop="1">
      <c r="A13" s="76">
        <v>1</v>
      </c>
      <c r="B13" s="76" t="s">
        <v>82</v>
      </c>
      <c r="C13" s="144" t="s">
        <v>98</v>
      </c>
      <c r="D13" s="77" t="s">
        <v>10</v>
      </c>
      <c r="E13" s="76">
        <v>20</v>
      </c>
      <c r="F13" s="193">
        <v>0</v>
      </c>
      <c r="G13" s="78">
        <f>+E13*F13</f>
        <v>0</v>
      </c>
      <c r="H13" s="77" t="s">
        <v>423</v>
      </c>
    </row>
    <row r="14" spans="1:8" ht="15">
      <c r="A14" s="76">
        <v>2</v>
      </c>
      <c r="B14" s="76" t="s">
        <v>83</v>
      </c>
      <c r="C14" s="144" t="s">
        <v>99</v>
      </c>
      <c r="D14" s="77" t="s">
        <v>10</v>
      </c>
      <c r="E14" s="76">
        <v>3</v>
      </c>
      <c r="F14" s="193">
        <v>0</v>
      </c>
      <c r="G14" s="78">
        <f aca="true" t="shared" si="0" ref="G14:G27">+E14*F14</f>
        <v>0</v>
      </c>
      <c r="H14" s="77" t="s">
        <v>423</v>
      </c>
    </row>
    <row r="15" spans="1:8" ht="15">
      <c r="A15" s="76">
        <v>3</v>
      </c>
      <c r="B15" s="76" t="s">
        <v>84</v>
      </c>
      <c r="C15" s="144" t="s">
        <v>100</v>
      </c>
      <c r="D15" s="77" t="s">
        <v>10</v>
      </c>
      <c r="E15" s="76">
        <v>6</v>
      </c>
      <c r="F15" s="193">
        <v>0</v>
      </c>
      <c r="G15" s="78">
        <f t="shared" si="0"/>
        <v>0</v>
      </c>
      <c r="H15" s="77" t="s">
        <v>423</v>
      </c>
    </row>
    <row r="16" spans="1:8" ht="15">
      <c r="A16" s="76">
        <v>4</v>
      </c>
      <c r="B16" s="76" t="s">
        <v>85</v>
      </c>
      <c r="C16" s="144" t="s">
        <v>94</v>
      </c>
      <c r="D16" s="77" t="s">
        <v>10</v>
      </c>
      <c r="E16" s="76">
        <v>145</v>
      </c>
      <c r="F16" s="193">
        <v>0</v>
      </c>
      <c r="G16" s="78">
        <f t="shared" si="0"/>
        <v>0</v>
      </c>
      <c r="H16" s="77" t="s">
        <v>423</v>
      </c>
    </row>
    <row r="17" spans="1:8" ht="30">
      <c r="A17" s="76">
        <v>5</v>
      </c>
      <c r="B17" s="79" t="s">
        <v>398</v>
      </c>
      <c r="C17" s="144" t="s">
        <v>399</v>
      </c>
      <c r="D17" s="77" t="s">
        <v>0</v>
      </c>
      <c r="E17" s="76">
        <v>1</v>
      </c>
      <c r="F17" s="193">
        <v>0</v>
      </c>
      <c r="G17" s="78">
        <f t="shared" si="0"/>
        <v>0</v>
      </c>
      <c r="H17" s="77" t="s">
        <v>423</v>
      </c>
    </row>
    <row r="18" spans="1:8" ht="15">
      <c r="A18" s="76">
        <v>6</v>
      </c>
      <c r="B18" s="76" t="s">
        <v>86</v>
      </c>
      <c r="C18" s="144" t="s">
        <v>96</v>
      </c>
      <c r="D18" s="77" t="s">
        <v>0</v>
      </c>
      <c r="E18" s="76">
        <v>6</v>
      </c>
      <c r="F18" s="193">
        <v>0</v>
      </c>
      <c r="G18" s="78">
        <f t="shared" si="0"/>
        <v>0</v>
      </c>
      <c r="H18" s="77" t="s">
        <v>423</v>
      </c>
    </row>
    <row r="19" spans="1:8" ht="15">
      <c r="A19" s="76">
        <v>7</v>
      </c>
      <c r="B19" s="76" t="s">
        <v>87</v>
      </c>
      <c r="C19" s="144" t="s">
        <v>97</v>
      </c>
      <c r="D19" s="77" t="s">
        <v>0</v>
      </c>
      <c r="E19" s="76">
        <v>6</v>
      </c>
      <c r="F19" s="193">
        <v>0</v>
      </c>
      <c r="G19" s="78">
        <f t="shared" si="0"/>
        <v>0</v>
      </c>
      <c r="H19" s="77" t="s">
        <v>423</v>
      </c>
    </row>
    <row r="20" spans="1:8" ht="15">
      <c r="A20" s="76">
        <v>8</v>
      </c>
      <c r="B20" s="76" t="s">
        <v>88</v>
      </c>
      <c r="C20" s="144" t="s">
        <v>95</v>
      </c>
      <c r="D20" s="77" t="s">
        <v>0</v>
      </c>
      <c r="E20" s="76">
        <v>1</v>
      </c>
      <c r="F20" s="193">
        <v>0</v>
      </c>
      <c r="G20" s="78">
        <f t="shared" si="0"/>
        <v>0</v>
      </c>
      <c r="H20" s="77" t="s">
        <v>423</v>
      </c>
    </row>
    <row r="21" spans="1:8" ht="15">
      <c r="A21" s="76">
        <v>9</v>
      </c>
      <c r="B21" s="76" t="s">
        <v>89</v>
      </c>
      <c r="C21" s="144" t="s">
        <v>101</v>
      </c>
      <c r="D21" s="77" t="s">
        <v>0</v>
      </c>
      <c r="E21" s="76">
        <v>7</v>
      </c>
      <c r="F21" s="193">
        <v>0</v>
      </c>
      <c r="G21" s="78">
        <f t="shared" si="0"/>
        <v>0</v>
      </c>
      <c r="H21" s="77" t="s">
        <v>423</v>
      </c>
    </row>
    <row r="22" spans="1:8" ht="15">
      <c r="A22" s="76">
        <v>10</v>
      </c>
      <c r="B22" s="76" t="s">
        <v>90</v>
      </c>
      <c r="C22" s="144" t="s">
        <v>102</v>
      </c>
      <c r="D22" s="77" t="s">
        <v>0</v>
      </c>
      <c r="E22" s="76">
        <v>3</v>
      </c>
      <c r="F22" s="193">
        <v>0</v>
      </c>
      <c r="G22" s="78">
        <f t="shared" si="0"/>
        <v>0</v>
      </c>
      <c r="H22" s="77" t="s">
        <v>423</v>
      </c>
    </row>
    <row r="23" spans="1:8" ht="15">
      <c r="A23" s="76">
        <v>11</v>
      </c>
      <c r="B23" s="76" t="s">
        <v>401</v>
      </c>
      <c r="C23" s="144" t="s">
        <v>400</v>
      </c>
      <c r="D23" s="77" t="s">
        <v>0</v>
      </c>
      <c r="E23" s="76">
        <v>3</v>
      </c>
      <c r="F23" s="193">
        <v>0</v>
      </c>
      <c r="G23" s="78">
        <f t="shared" si="0"/>
        <v>0</v>
      </c>
      <c r="H23" s="77" t="s">
        <v>423</v>
      </c>
    </row>
    <row r="24" spans="1:8" ht="15">
      <c r="A24" s="76">
        <v>12</v>
      </c>
      <c r="B24" s="76" t="s">
        <v>91</v>
      </c>
      <c r="C24" s="144" t="s">
        <v>97</v>
      </c>
      <c r="D24" s="77" t="s">
        <v>0</v>
      </c>
      <c r="E24" s="76">
        <v>1</v>
      </c>
      <c r="F24" s="193">
        <v>0</v>
      </c>
      <c r="G24" s="78">
        <f t="shared" si="0"/>
        <v>0</v>
      </c>
      <c r="H24" s="77" t="s">
        <v>423</v>
      </c>
    </row>
    <row r="25" spans="1:8" ht="15">
      <c r="A25" s="76">
        <v>13</v>
      </c>
      <c r="B25" s="76" t="s">
        <v>92</v>
      </c>
      <c r="C25" s="144" t="s">
        <v>97</v>
      </c>
      <c r="D25" s="77" t="s">
        <v>0</v>
      </c>
      <c r="E25" s="76">
        <v>7</v>
      </c>
      <c r="F25" s="193">
        <v>0</v>
      </c>
      <c r="G25" s="78">
        <f t="shared" si="0"/>
        <v>0</v>
      </c>
      <c r="H25" s="77" t="s">
        <v>423</v>
      </c>
    </row>
    <row r="26" spans="1:8" ht="15">
      <c r="A26" s="76">
        <v>14</v>
      </c>
      <c r="B26" s="76" t="s">
        <v>80</v>
      </c>
      <c r="C26" s="144" t="s">
        <v>97</v>
      </c>
      <c r="D26" s="77" t="s">
        <v>0</v>
      </c>
      <c r="E26" s="76">
        <v>3</v>
      </c>
      <c r="F26" s="193">
        <v>0</v>
      </c>
      <c r="G26" s="78">
        <f t="shared" si="0"/>
        <v>0</v>
      </c>
      <c r="H26" s="77" t="s">
        <v>423</v>
      </c>
    </row>
    <row r="27" spans="1:8" ht="15">
      <c r="A27" s="76">
        <v>15</v>
      </c>
      <c r="B27" s="76" t="s">
        <v>81</v>
      </c>
      <c r="C27" s="144" t="s">
        <v>97</v>
      </c>
      <c r="D27" s="77" t="s">
        <v>0</v>
      </c>
      <c r="E27" s="76">
        <v>3</v>
      </c>
      <c r="F27" s="193">
        <v>0</v>
      </c>
      <c r="G27" s="78">
        <f t="shared" si="0"/>
        <v>0</v>
      </c>
      <c r="H27" s="77" t="s">
        <v>423</v>
      </c>
    </row>
    <row r="28" spans="2:7" ht="15.75">
      <c r="B28" s="80" t="s">
        <v>11</v>
      </c>
      <c r="F28" s="35"/>
      <c r="G28" s="83">
        <f>SUM(G13:G27)</f>
        <v>0</v>
      </c>
    </row>
    <row r="29" spans="1:7" ht="12.75">
      <c r="A29" s="17"/>
      <c r="B29" s="18"/>
      <c r="C29" s="17"/>
      <c r="D29" s="18"/>
      <c r="E29" s="18"/>
      <c r="F29" s="18"/>
      <c r="G29" s="18"/>
    </row>
    <row r="30" spans="1:7" ht="12.75">
      <c r="A30" s="17"/>
      <c r="B30" s="18"/>
      <c r="C30" s="17"/>
      <c r="D30" s="18"/>
      <c r="E30" s="18"/>
      <c r="F30" s="18"/>
      <c r="G30" s="18"/>
    </row>
  </sheetData>
  <sheetProtection password="CCAF" sheet="1"/>
  <printOptions/>
  <pageMargins left="0.37" right="0.28" top="0.9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</dc:creator>
  <cp:keywords/>
  <dc:description/>
  <cp:lastModifiedBy>Šilhán Radek</cp:lastModifiedBy>
  <cp:lastPrinted>2019-12-16T11:42:39Z</cp:lastPrinted>
  <dcterms:created xsi:type="dcterms:W3CDTF">2012-09-19T08:21:21Z</dcterms:created>
  <dcterms:modified xsi:type="dcterms:W3CDTF">2020-05-14T09:49:13Z</dcterms:modified>
  <cp:category/>
  <cp:version/>
  <cp:contentType/>
  <cp:contentStatus/>
</cp:coreProperties>
</file>