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>
    <definedName name="_xlnm.Print_Area" localSheetId="0">'9'!$A$1:$G$177</definedName>
  </definedNames>
  <calcPr fullCalcOnLoad="1"/>
</workbook>
</file>

<file path=xl/sharedStrings.xml><?xml version="1.0" encoding="utf-8"?>
<sst xmlns="http://schemas.openxmlformats.org/spreadsheetml/2006/main" count="115" uniqueCount="103">
  <si>
    <t>Nabídka</t>
  </si>
  <si>
    <t>Dodavatel:</t>
  </si>
  <si>
    <t>Fakturační adresa:</t>
  </si>
  <si>
    <t>KRD-OBCHODNÍ SPOLEČNOST S.R.O.</t>
  </si>
  <si>
    <t>PEKAŘSKÁ 12</t>
  </si>
  <si>
    <t>15500 PRAHA 5</t>
  </si>
  <si>
    <t>IČO: 26424991</t>
  </si>
  <si>
    <t>DIČ: CZ26424991</t>
  </si>
  <si>
    <t>Dodací adresa:</t>
  </si>
  <si>
    <t>Číslo nabídky:</t>
  </si>
  <si>
    <t>Datum:</t>
  </si>
  <si>
    <t>Popis:</t>
  </si>
  <si>
    <t>Platnost:</t>
  </si>
  <si>
    <t>Katalogové číslo</t>
  </si>
  <si>
    <t>Název</t>
  </si>
  <si>
    <t>Balení</t>
  </si>
  <si>
    <t>Počet ks</t>
  </si>
  <si>
    <t>Cena za ks bez DPH</t>
  </si>
  <si>
    <t>Cena celkem bez DPH</t>
  </si>
  <si>
    <t>Cena celkem včetně DPH</t>
  </si>
  <si>
    <t>Nabízená cena je včetně nastěhování, instalace a zaškolení obsluhy.</t>
  </si>
  <si>
    <t>Dodací doba:</t>
  </si>
  <si>
    <t>Záruční doba:</t>
  </si>
  <si>
    <t>24 měsíců</t>
  </si>
  <si>
    <t>Cena bez DPH</t>
  </si>
  <si>
    <t>Sleva</t>
  </si>
  <si>
    <t>Celkem bez DPH</t>
  </si>
  <si>
    <t>Prohlášení o shodě: Prohlašujeme na svou výlučnou zodpovědnost, že výrobek splňuje požadavky technických předpisů, že výrobek je za podmínek námi určeného použití bezpečný a že jsme přijali veškerá opatření, kterými zabezpečujeme shodu výrobků s techn. dokumentací a požadavky příslušného nařízení vlády.</t>
  </si>
  <si>
    <t>Celkem včetně DPH</t>
  </si>
  <si>
    <t>Způsob posouzení shody: § 12, (4) a) zák.č.22/1997 Sb. Výrobek je ve shodě s normami el. bezpečnosti ČSN EN 61010-1:95+A2:97, 60825-1:97+A11:98 a EMC ČSN EN 61326-1:98. Dále s nařízeními vlády o el. bezpečnosti č. 168/1997 Sb. a EMC č.169/1997</t>
  </si>
  <si>
    <t>DPH (21%)</t>
  </si>
  <si>
    <t xml:space="preserve">Dostupnost náhradních dílů minimálně po dobu 10 let od nákupu zařízení, </t>
  </si>
  <si>
    <t>Servisní podmínky: Servisní pokrytí do 48 hodin. KRD s.r.o. v záruční době bezplatně zajistí odstranění veškerých funkčních závad a poškození vzniklých vadou materiálu, konstrukce nebo montáže. Závady způsobené nedodržením předepsané údržby, užívání nebo neodborného uvedení do provozu nelze uplatnit v rámci záruky. Výrobek je nutné používat v souladu s návodem.</t>
  </si>
  <si>
    <t>Část č.1.</t>
  </si>
  <si>
    <t>Pozáruční servis po dobu min. 5 let</t>
  </si>
  <si>
    <t>Labnet</t>
  </si>
  <si>
    <t xml:space="preserve"> do 6 týdnů od účinnosti smlouvy</t>
  </si>
  <si>
    <t>KRDMH2018-271</t>
  </si>
  <si>
    <t>KRDMH2018271</t>
  </si>
  <si>
    <t>Přesné váhy</t>
  </si>
  <si>
    <t>Rozsah váživosti maximálně 420 g.</t>
  </si>
  <si>
    <t>Průměr vážící platformy 110 mm</t>
  </si>
  <si>
    <t>Přesnost rozlišení  0,001 g</t>
  </si>
  <si>
    <t>Velký barevný podsvícený LCD displej s nastavitelným kontrastem</t>
  </si>
  <si>
    <t>Uzavřený vážící prostror skleněným překrytem</t>
  </si>
  <si>
    <t>Seriový port RS 232</t>
  </si>
  <si>
    <t>Volba váhových jednotek</t>
  </si>
  <si>
    <t>Vážení kusů</t>
  </si>
  <si>
    <t>Kontrolní a procentní vážení</t>
  </si>
  <si>
    <t>Stanovení hustoty (pevné a kapalné )</t>
  </si>
  <si>
    <t xml:space="preserve">Nastavení maximálního zatížení </t>
  </si>
  <si>
    <t>Vnější rozměry: hxšxv 345 x 215 x 155 mm</t>
  </si>
  <si>
    <t xml:space="preserve">Napájení 230 V/50 Hz - 24V, 500 mA, </t>
  </si>
  <si>
    <t>Bel Engineerring S.R.L. (Itálie)</t>
  </si>
  <si>
    <t>BL0248</t>
  </si>
  <si>
    <t>Laboratorní přesné váhy L423</t>
  </si>
  <si>
    <t>Externí kalibrace</t>
  </si>
  <si>
    <t>Možnost napájení přes baterii (nutno dokoupit AC015)</t>
  </si>
  <si>
    <t>Hmotnost 3,3 kg</t>
  </si>
  <si>
    <t>Část č.2.</t>
  </si>
  <si>
    <t>Automatická pipeta s nast. objemem</t>
  </si>
  <si>
    <t>separátní odhazovač špiček, 4 číselné nastavení objemu,</t>
  </si>
  <si>
    <t>312.30.0047</t>
  </si>
  <si>
    <t>Pipeta s objemem 10-100 ul Eppendorf</t>
  </si>
  <si>
    <t xml:space="preserve">Jednokanálová pipeta Research Plus </t>
  </si>
  <si>
    <t>plně autoklávovatelné, nastavitelný objem 10-100 ul</t>
  </si>
  <si>
    <t xml:space="preserve">snadná kalibrace pomocí klíčku, pružný konus, </t>
  </si>
  <si>
    <t>možnost zablokvání odpružení, UV rezistentní,</t>
  </si>
  <si>
    <t>rozebíratelné bez nutnosti nástrojů, lehké ovládání,</t>
  </si>
  <si>
    <t>Eppendorf GmbH.</t>
  </si>
  <si>
    <t>Část č.3.</t>
  </si>
  <si>
    <t>Automatické pipeta s nast. objemem</t>
  </si>
  <si>
    <t>BioPette Plus Pipette, plně autoklávovatelná</t>
  </si>
  <si>
    <t>s nastavitelnou výškou konusu pro kompatibilitu</t>
  </si>
  <si>
    <t>se všemi druhy špiček, vysoká přesnost dle ISO 8655,</t>
  </si>
  <si>
    <t xml:space="preserve">nastavitelný ejektor špiček,3-letá záruka, </t>
  </si>
  <si>
    <t>odolná vůči UV záření, fixace nastaveného objemu,</t>
  </si>
  <si>
    <t>LABNET Inc. (USA)</t>
  </si>
  <si>
    <t>P3942-10</t>
  </si>
  <si>
    <t>pipeta 0,5-10 ul,manuální odhazovač</t>
  </si>
  <si>
    <t>plná kompatibilita se špičkami Gilson a Eppendorf,</t>
  </si>
  <si>
    <t>nastavitelné kroky po 0,02, velký čitelný displej,</t>
  </si>
  <si>
    <t>dvojčinné tlačítko s nízkou silou pro stisk,</t>
  </si>
  <si>
    <t>Část č.4.</t>
  </si>
  <si>
    <t>Příslušenství k horizontální elektroforéze</t>
  </si>
  <si>
    <t>HU6-CU</t>
  </si>
  <si>
    <t>Externí nalévací vanička pro 3 gely</t>
  </si>
  <si>
    <t>pro elektroforetickou vanu HU6</t>
  </si>
  <si>
    <t xml:space="preserve">SciePlas Ltd. </t>
  </si>
  <si>
    <t>HU6-SCG</t>
  </si>
  <si>
    <t>Silikonové bočnoice pro nalévání gelů</t>
  </si>
  <si>
    <t xml:space="preserve">2 kusy / balení, SciePlas Ltd. </t>
  </si>
  <si>
    <t>Část č.5.</t>
  </si>
  <si>
    <t>Automatická pipeta</t>
  </si>
  <si>
    <t>312.30.0012</t>
  </si>
  <si>
    <t>Pipeta s objemem 0,1-2,5 ul Eppendorf</t>
  </si>
  <si>
    <t>včetně krabičky špiček, Eppendorf GmbH.</t>
  </si>
  <si>
    <t>UHK-DNS 70/2108</t>
  </si>
  <si>
    <t>Univerzita Hradec Králové</t>
  </si>
  <si>
    <t>Rokitanského 62</t>
  </si>
  <si>
    <t>500 03 Hradec Králové III</t>
  </si>
  <si>
    <r>
      <t>IČO</t>
    </r>
    <r>
      <rPr>
        <b/>
        <sz val="12"/>
        <rFont val="Arial"/>
        <family val="1"/>
      </rPr>
      <t>:</t>
    </r>
    <r>
      <rPr>
        <b/>
        <sz val="8"/>
        <rFont val="Tahoma"/>
        <family val="2"/>
      </rPr>
      <t>62690094</t>
    </r>
  </si>
  <si>
    <r>
      <t>DIČ: CZ</t>
    </r>
    <r>
      <rPr>
        <b/>
        <sz val="8"/>
        <color indexed="8"/>
        <rFont val="Tahoma"/>
        <family val="2"/>
      </rPr>
      <t>62690094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</si>
</sst>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[$$-409]* #,##0.00_ ;_-[$$-409]* \-#,##0.00\ ;_-[$$-409]* \-??_ ;_-@_ "/>
    <numFmt numFmtId="165" formatCode="_-* #,##0.00\ _K_č_-;\-* #,##0.00\ _K_č_-;_-* \-??\ _K_č_-;_-@_-"/>
    <numFmt numFmtId="166" formatCode="#,##0&quot; Kč&quot;"/>
    <numFmt numFmtId="167" formatCode="_-* #,##0\ _K_č_-;\-* #,##0\ _K_č_-;_-* \-??\ _K_č_-;_-@_-"/>
    <numFmt numFmtId="168" formatCode="General_)"/>
    <numFmt numFmtId="169" formatCode="#,##0\ &quot;Kč&quot;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0">
    <font>
      <sz val="10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8"/>
      <name val="Arial Narrow"/>
      <family val="2"/>
    </font>
    <font>
      <sz val="8"/>
      <color indexed="10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Tahoma"/>
      <family val="2"/>
    </font>
    <font>
      <b/>
      <sz val="8"/>
      <color indexed="56"/>
      <name val="Arial Narrow"/>
      <family val="2"/>
    </font>
    <font>
      <sz val="7"/>
      <name val="Tahoma"/>
      <family val="2"/>
    </font>
    <font>
      <b/>
      <sz val="12"/>
      <name val="Arial"/>
      <family val="1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5" fontId="3" fillId="0" borderId="0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2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center"/>
    </xf>
    <xf numFmtId="0" fontId="2" fillId="0" borderId="22" xfId="0" applyFont="1" applyBorder="1" applyAlignment="1">
      <alignment vertical="top" wrapText="1"/>
    </xf>
    <xf numFmtId="166" fontId="2" fillId="0" borderId="22" xfId="0" applyNumberFormat="1" applyFont="1" applyBorder="1" applyAlignment="1">
      <alignment vertical="top" wrapText="1"/>
    </xf>
    <xf numFmtId="9" fontId="2" fillId="0" borderId="22" xfId="0" applyNumberFormat="1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vertical="top"/>
    </xf>
    <xf numFmtId="166" fontId="2" fillId="0" borderId="25" xfId="0" applyNumberFormat="1" applyFont="1" applyBorder="1" applyAlignment="1">
      <alignment vertical="top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3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166" fontId="2" fillId="0" borderId="27" xfId="0" applyNumberFormat="1" applyFont="1" applyBorder="1" applyAlignment="1">
      <alignment vertical="top" wrapText="1"/>
    </xf>
    <xf numFmtId="166" fontId="2" fillId="0" borderId="27" xfId="0" applyNumberFormat="1" applyFont="1" applyBorder="1" applyAlignment="1">
      <alignment vertical="top"/>
    </xf>
    <xf numFmtId="166" fontId="3" fillId="0" borderId="28" xfId="0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6" fontId="9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64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9" fontId="2" fillId="0" borderId="0" xfId="0" applyNumberFormat="1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166" fontId="2" fillId="0" borderId="3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6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vertical="center"/>
    </xf>
    <xf numFmtId="6" fontId="7" fillId="0" borderId="3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top"/>
    </xf>
    <xf numFmtId="166" fontId="2" fillId="0" borderId="25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3" fillId="0" borderId="24" xfId="0" applyFont="1" applyBorder="1" applyAlignment="1">
      <alignment vertical="top" wrapText="1"/>
    </xf>
    <xf numFmtId="1" fontId="2" fillId="0" borderId="24" xfId="0" applyNumberFormat="1" applyFont="1" applyBorder="1" applyAlignment="1">
      <alignment horizontal="center" vertical="top" wrapText="1"/>
    </xf>
    <xf numFmtId="0" fontId="2" fillId="0" borderId="29" xfId="46" applyFont="1" applyBorder="1" applyAlignment="1">
      <alignment vertical="top" wrapText="1"/>
      <protection/>
    </xf>
    <xf numFmtId="0" fontId="2" fillId="0" borderId="0" xfId="46" applyFont="1" applyBorder="1" applyAlignment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z/imgres?sa=X&amp;biw=1280&amp;bih=898&amp;tbm=isch&amp;tbnid=8YIlTYax1BGHbM%3A&amp;imgrefurl=http%3A%2F%2Fwww.tuttnauer.com%2Flaboratory-autoclaves%2Flaboratory-research%2Fbenchtop-autoclaves%2Fel-d-line&amp;docid=BsUVkjiK87fZaM&amp;imgurl=http%3A%2F%2Fwww.tuttnauer.com%2Fsites%2Fwww.tuttnauer.com%2Ffiles%2Fassets%2Fbenchtop-baskets2.jpg&amp;w=500&amp;h=188&amp;ei=xZkUU4PWC-nOygOCh4C4AQ&amp;zoom=1&amp;ved=0CFkQhBwwAQ&amp;iact=rc&amp;dur=789&amp;page=1&amp;start=0&amp;ndsp=22" TargetMode="External" /><Relationship Id="rId3" Type="http://schemas.openxmlformats.org/officeDocument/2006/relationships/hyperlink" Target="http://www.google.cz/imgres?sa=X&amp;biw=1280&amp;bih=898&amp;tbm=isch&amp;tbnid=8YIlTYax1BGHbM%3A&amp;imgrefurl=http%3A%2F%2Fwww.tuttnauer.com%2Flaboratory-autoclaves%2Flaboratory-research%2Fbenchtop-autoclaves%2Fel-d-line&amp;docid=BsUVkjiK87fZaM&amp;imgurl=http%3A%2F%2Fwww.tuttnauer.com%2Fsites%2Fwww.tuttnauer.com%2Ffiles%2Fassets%2Fbenchtop-baskets2.jpg&amp;w=500&amp;h=188&amp;ei=xZkUU4PWC-nOygOCh4C4AQ&amp;zoom=1&amp;ved=0CFkQhBwwAQ&amp;iact=rc&amp;dur=789&amp;page=1&amp;start=0&amp;ndsp=22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</xdr:col>
      <xdr:colOff>723900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4763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304800" cy="304800"/>
    <xdr:sp>
      <xdr:nvSpPr>
        <xdr:cNvPr id="2" name="AutoShape 83" descr="data:image/jpeg;base64,/9j/4AAQSkZJRgABAQAAAQABAAD/2wCEAAkGBxQSEhQUEhQVFRUVFhUVFxUUFhcUFBQVFBUWFxQUFxUYHiggGBolHBQUITEhJSkrLi4uFx8zODMsNygtLisBCgoKDgwMFA8PFCwcFBwsLCw3LCwsLCwrLDcsLCw3Nyw3LCwsLCw3LDcsNywsKywsNzcsKyw3LCsrLCsrKysrLP/AABEIAIkBbgMBIgACEQEDEQH/xAAcAAABBQEBAQAAAAAAAAAAAAAEAAIDBQYBBwj/xABOEAABAgMEAwoJCgUDAgcAAAABAAIDESEEEjFBBVGRByIyUlNhcYGh0QYTQkNydKKxwRQVIzQ1YoKSs/AWM1SytCTC4WNzFyWDk9Lj8f/EABYBAQEBAAAAAAAAAAAAAAAAAAABAv/EABgRAQEBAQEAAAAAAAAAAAAAAAARATEh/9oADAMBAAIRAxEAPwD2LTemINkgujR33GN6yScGtGZOpeXaR3Z3Xj8nszbuRivN4/hbQbUHu66QcbXAgeQyCIstboj4jJ9Qhe0V5qAg9KG7Lav6eBtf3p3/AIx2r+ngbX9681knAKo9JG7Faf6eBtf3p7d1+08hA2v715uxqnY1Er0Vu63aeQg7X96kbur2nkIO1/evPWMRDGKwrfN3U7RyMHa/vUg3T7RyMHa/vWDY1TMakS63I3TbRyML2+9PG6XH5GF7fesO1qla1IXW1G6RH5GF7XenDdGj8lC9rvWNa1SNYkLrYjdEj8lC9rvThuhR+She13rIBqcGpC61/wD4gRuShe13ro8P43JQ/a71kg1PDUhdaseH0bkoftd67/Hsbkoftd6yl1dupC61f8eRuSh+13pfx5G5KH7XesrdXbqQutT/AB7G5KH7Xel/Hkbkoftd6y11VOltKRrPEY6G1r2S37XiYNcneSZZ9hSF16A7w7jDzUPAcbrzTf49jclD9rvWZ0Rp2BH3rN6/OG9rb9eKZSf1V5grAxBzflZ3Ivq1/j6NyUP2u9J3h9G5KH7XeqKLbA2dB+Vvcs1H087xoY27cwldFaZnHVmkS69B/j+NyUP2u9NO6DG5KF7Xeso2Mx0vIJycd6TzO+B2ldfDIMiJJC61J3Qo/JQva7007okfkoXtd6ypamFqQutWd0WPyUL2u9NO6PH5KF7XesmWphYkLrWndJj8jC9vvTTulx+Rhe33rIOYoyxIXWwO6daORg+33qN26laORg7X96xzmKB7EhWyfur2keYg7X96hduu2keYg7X96xkSGhYkNItbk7sNq/p4G1/emHdktX9PA2v715+9igc1Ra9FO7Nav6eBtf3pp3aLV/TwNsTvXm5amEIPYtAbszHvDLZB8UCZeNhuL2N53NImBPVOS9WhvDgHNIIIBBFQQaggr5DcF9A7iuk3RtHBrqmBFfAB+6GsiN2CIB1KKwu7j9pM9UhfrWlYELf7uH2lD9UhfrWhYEKo6FIwJoClYFUPY1Tw2pjGoljUEkNina1dssK8QBz9gJ+CvRoqGwlsQumJXi2JCABJlwXSOKIpmtUrGrRQNEWY4xIgm4ME3Mq4kiUw2RqDgSpG6JsspiK4iRPDbgDdPka6IRnmtUrWrQ/M1n48TMcNvkyn5vnUvzNAHlRKT8sZD/soRnmtUjWq/GhoOuJnnqE+S1KT5ogDON+YDKfI6kIz4anhqvBoyBSXjutw1Tygp/yCBSkWv3v/AKkIog1ODVctsln1RM/K1S/6fOnfJrNriZ56iAfJ5wlIpgF2Sso9ihukIUQhxcALzLw4QaaTbmRWe1CNs3/UB/Bd8qWF8pSIZJSRUSyb28DMVnSWBA1nWh5KobJVVojhz4jMZXRtEz71byWPtEYl73NzcT2qAi06FY+rd67IjCfRknwdMR4G9tAMRmUQfzB14PHMa8+RK0fab2OKsvFAiRAIRarbXahEYXscHMwmJiXM4GrT09qzUAzijrPbIe4rURNBBpvwDddqnQ83RzGihZodj3XpeKi5t82egYt6pjmQSwcJGoRVneW04TeK7L0Ti33cybDszm0cJHaD0EUKn8QiHiGHcHHinhdXG6q8yiLVM2FrUxrwhe58Hj8WfQexAAWphCNiWYym3fAY5EdLfjghiEEDmqMtRBCY4IBXBQPajHtUL2oAntQ8RqOe1DvagrorEK9qsozEHEYjQNwUbgiHBROCioHBe37gf1G0euP/AMezLxJwXtu4H9RtHrj/APHsyisru4faTPVIX61oWCC3u7h9pM9UhfrWhYJqqJGBTMCiYp2KonhtRUNqhhBFMCIN0Q36Vs9TxtY5aLS7HeNeRgbpBusrvxM76utUWg4V6PCbrcR7Llq4EFhhvm0TusA+iqCQ5ozlixRc4iguIbDG+n41pMvFtwiPxmDSmVUxsRxBq/B4q6EfOj7qe9t0tpSd4fQgyoHSqfvFOhMEsMyP5LM3z1op0eGTOgxi4mDralGg1dRmMTF0MaudS3XZNPl+ZZrHOnRIbjOj/L82waudEciw2ifAxd5TeTGoru91s8ryjyXMVI+G7U/E5Q+KNa54s6n+VnDHkIpjXtm2rcG5v5MLrIjZtqMhw4g8k8yfdqJ3sB5cPJvQusoRwsR5UPUeZBAyKN7vhi7zkTX6PMnsjDjHF4pEcfLGtqlvu3si4VPlw9ZTXxHZudicXwz5Q1IhkCLVhJMg4GpvYRWnCm3JCQo7TKRn0MHHUz4hlws8z98cWqjY5shMsOGPjNY5lRLFd9HIap4Bs5v1DHAKvkinOEiBISpJs5cI60HBtkPymumKUc0e8ImpLhu3qYgVnmCfgq60aJhudeu3TncMgTrIINVYutUM0aHyxq4TnIjEN59SHixH+Q1p9KIZ/p/FBW2WA3xrYRbFY55kwucxzXOPBkQ0U7Qp7FHmApYUW0eMZNkG6HAlwcSRIzmJke5UmiW2xkmxbNvdcMh13m4RJCEaeGVI+CHYjrzCgs8J7hMMefwlGMscbKE8/hKIGZeZThN1GvZ8QibPcdgZHUTTqPepm6Pjck/YmP0LFNRDcD1CfSipTY1GwXSQADQVIB9/VtRmg7DHa+7GafFgE1IIJoAAQZjXLmV02xQxPeTnz9WZ5kWM4IpBmA0SwIY2Y7EwxnZ3QdYhwztBFeqS05ssPk29nemfI4fJs2t/+SEYu3FxG+DZgjfMaGiRBoZAfdxrigIkKQbIuqCTvjKd9wwnLABb+Po9oY+42HfLTdvcG9Kk5TpOSyDPBu2AAOfZXSniYtJkmW9YNZQiqcOddszW78OrNjpE1LXNF4S1YS61bjwatJxdZh6JjT7ZqeH4LPmJxGDEHhGcwRTeiWKJGUe1DxGrafwgD572D3rPab0b4h9y+HzaHTAliSJS6kIpYjUHFarB4QsUIYrogUDgi4oQzwioHL2zcE+o2j1x/wDj2ZeKuXte4N9RtHrb/wDHs6islu4faTPVIX61pWCat7u4faTPVIX61pWDaEErETDCghhFQgqgmCESwKKEEQwIzqz8HR/qIR1OJ2NK08AtlKcPzOcbloow69s50ks7oCCfGtdI3Wzm7AChGPTIda1kOzxZEi+d9yrSJB973H4JrWK23FoMMfR+dFfGHgulTYuQ3D7nDGDTxijoljjOIlfoYs5RWt4RJbOeNJdCk+Qxcw7hA1jA0qf2FFVuI6nYNOb+lSuZTA4xPNTyHOiToqIRLe5jfRHHO9iAcu5PiaOyPi/KpN/lSlqVQO+HMcE+V5r7o5126NRxf5v7gRDNHjC6zOv0mdMnpsSySNBClWt6IMRdwmdWznQRZ4ZHyBk1OaTSgxHkt1J3yMnOHOubziAB2pOsh+7maBxylj0oO3jSgxPkQ9a44nVmcGM1hPNk524k1acKDMJPsZ5sSaMORFJoB475DMV+63PmUDYs8zSXnBrHMi4lmMjLXkyVJ4zTPkz6i64/gEpDE1A1IB4xOc+sh2vMYKjiGTnek73q9tJk4tNDSkpHPViszFjb9/puHaiaNY7AIiVaKvgOrsR4cqh5mp5KAFTwzNQabwOsgcyLenwmy2HPrWiGjmc+1VPgX/LiemPctEFG8C/IGajtXfkLOL2lEpIIBY2cVL5KzihTTSKCIWdnFC74hnFGxPSQN8W3ijYlcGobE5JA24NQ2LkhqTymoGuXlfh79bd6LPcvU3Ly7w7H+rd6LfcmJvGViBCxWo2IENECrKvjNQjwj4wQcQI0GcF7ZuD/AFG0etv/AMezrxVy9q3CPqNo9bf/AI9nUXGS3cPtJnqkL9a0rBtW93b/ALSZ6pC/WtCwjAhqeGEXACGhhGQQqgmGEQwKKGERDCMrSwFspG9/LfhKWDqouy3BckYg4M99SpEzwf8A9UWj2PLRIMlcfwrgJxpvjrr1IuGXtuzDG1hikq0N0UnkEURA0pEbdk9pmTO/MyANJTIqa06FKNMxCMIXBJO9zvHe8LoKDhxZUIaaxDWZIMq5YCQ2Ll8SyNJcBvGO+w6upBZQtKPc4b2HUsE7tAX3Qdkznkut0lFGOTgKNZMTBmKiuCAbFkCA4twG9BG9kb2Gum1dh3aScQL2EwAG68af8ItWcLSL8JkVA/lsMpGhy19qb85RDKcSWPkT58ulBsbhU440phUn94LgBpQjHFuFOjNAZ8siHCM2eqo/2pr7RG5SY5ntJkTjLGaED8KNwMscJunnjwl1z6imWE8amZw53bAiCr8ckC+8F1RvtefZ2J7oNqrv3CoxjNbLCYq/9zQIkTKsvw17f3JPe5snb0yJBM5CX7n2ICXwIwBLooAzJjUAlPEGWEkIbp4VohGtQHuiSnOlAf2F2BHHjHXgQBBBBvbyRa6ZlKQMmMmc6Kmj6fs0OYdFAk6RADnSxkDdBrRFWwhQzVsRrsQZNeKjKoCrXWOEbxod+QZMc2pvOAnfqd6+spUVbD8JbM3xgvPP0t2jDi4GWMuTKP0cb0N72TIMUGrZy+jjzPNmJ9IQPNlhiUmvE2k5gTE5AkzlhqUJNGnXOk5ykZYyCKZDcCwzFL51VAnLCmHah3CjZknHF17M89EQmxUZZYoQTZIizojdeBB+iien/tWjWZ8BT9HF9Nv9q0pUbzjs1xJJAklya4XIHJEpl5KaB00ppq4gkTCkCuPeBiQOmiBrivMPDn6270We5ehx9IQh5bds1554bmdqd6LPcmJvGaiBDPCKiIZ6rIOKEFFCsIoQMUI0Eevatwj6jaPW3/49nXirwvatwj6jaPW3/oWdTVxk9277SZ6pC/WtCwkNbvdu+0YfqkL9a0LDQ0TRMMIyCELDCNhBVBEIIlgUEIIhqIsrIGSqXTuOwAlnnPqwRbPF0kXYtrelSszweiiisV8NoGEXHY3J55mqLhRXTEyG14Ic4cbe0njXYimwwSaAmjqkl1JGnXh1pNa6XBGFaGcp4bTPrXIYExN88eMa9YGCTA2XCOzOkzj+5IJjMTm1vCE9c5GXxSB+7gZ4tqa72RTTLJxIngcOmtF0g656jT8xp0IJBKtQKCdBWeEpalyJKZN4E0nQ1NZSpzhODtTOieWs0xomzHF7cszUdOxB0TrvqTrvpVyEjKYNMsynOvZgZZCg4tP3VRC7PPYM8z0T7E9rGnB20HagmhNdebvNjTKWs01zVnHsgLSHwoTpkXpsaQ+V2dCK4naVVQ2CY34IxPCyoQKTyV5GawUvEb4y4WG91hFxCzR8Nr23YTBemwloaCWtvAMyoBJsuZRQNFWeQJhNBc4XsZTLhhN1ce1HC7fhyceFE4plU1+K42jW5yIlT7zDr6AooX5tssxODBmRM/QsM3hoIdO6Z8J1edRW2wwHhgN5oaHANbcY1pddmQ0CXlHYFZQwZigow5yoJDnwAG1QxL0m70e+Y3kygqToNgBLXHetnUY3wc+Y8yiieD7yZNiMN2QqSMd9SnOrhzRvpiW8bISbMzBnhzKWxXZukSatxJJ4POqkZt2g4zZya18uK9ur7xCj+RRG8KG8fhJ7QtpQk0n09Ca5gk2g92SEDeBkUMZEDjdm4cIS8nnV7E0pCbi9u1Uz4ArjtKr4llPGPQorRu07AHnNjXH3BQO8JIEpjxhH3YMV3uas8IB1lWdlhOGDjt/4QMjeHVmbMXLUTqFktHxYq+1bp1lZjBtfXZ3t/ukrd0N06n3966L3NtRWPtG7XYhQQo56Wtb7yg4m7jAHBs8U9LmD4rdPJNCJjVOY7UFF0dBdw7PBd6UKE73tQYeNu58SyfmiAe4IOJu3RzwbLDHTEcfgFtY3g5YncKxwD/6UMf2yQWkfBKwGC+7Y4QcGktk0tMwJynPBEY1+7PbThCgD85/3K+h+H8WLBhxHQg9z3vbcaPGBvi2wzeDTrvlOZoCysk5lngjnuB1PxTRIigAgUAwAoB0AYJEpr/CWPGY5ghxGhzSz+UxgAcJVN6mOOSWkLI+K8vc8VpUDAUHBJyUQtAJRxIIVSs5bYFxxaTPCo5xNAxFZ6V/mO6v7Qq2IiBYyAio+KgYyKEevadwj6jaPW3/oWdeKvXtO4R9RtHrb/wDHs6mtYym7d9os9UhfrWhYeGtvu3n/AMxZ6pC/WtCw8IomjIKNhIKCjoSqaJhohqghohiIsrO1kq3p3DQSGvORRkNwvCU5z4+dZHAKKylwaJBv8vEhoOJpeKKY4zG/l0PmJb6kmz1IpkIOpvAca1PautnIbwc1OhMhio38+o/FPa2mPwpvZIHO6JVPFSa0caX7Ml122vMuiXFz7KoFdx3+PpZJ5DsnA/inPqPWk2XF2EpRGiebaYaqmmP7mgcb2bROnkjm1LgdWrQMdYpTnXLgydqyIz5k+ThKTqYyDqGlKH3yQdgls2704GW+GNcd7VX9ocab0cJ2Z1BU1na+8JgYGZutMqGWVOpXEWIZjfFtT5V3MIuHXiXw5snWJzzE3a1Fek3g4S8nmacRhX3pzAS9kn4FxxBlO/ko3NMhUYtwBE6NCipGcLGQkebXTZLYoi3DfHEc/F68lLDNX01/FRvPNm3UdSBzW1fTJk5gZTlmpbId86dN8MDPyAoZDfZYYAtT7PiazqK04o1KiwME1kcvgonNMm0/ck0RCJyP7ku+OO9r+5KKa/NCORUSLwsEE4ommgqxhGirGK0hGiGE4pk1K5MkimEqKI5TukoIiqIiULpE/RRT/wBN/wDaUShtLn/Txv8Atu7QiKOcmDoVe8khHxRvB0D3IcQ6IyGgw98Jq1BogixGtbRBRaW/mO6vcFWxFY6V/mO6vcFWxCgFjICKUdGQEZFCvK9q3Bz/AKG0etv/AMezrxR69q3BvqNo9bf/AI9nUaxYeHNma60NLmgnxTRVoPlxNazvyJnJs/I3uWt8MYJ8c05FgHWHOn7wqIQlcTVabBDPm2fkb3JDR0PiN/KO5WgYnSRFX8gh8Vv5R3LnyRnEb+UKydDTfFIIYUBsp3WylKYkJS6qKcQW5t2ieyQ5042RpxaJ6xQ7RVdFmIwc8fiJ980U1lnZk1olzTXBZOYbBLKnYumDFyeD6bA7YRJNJicRvS1zge0UQO8RrAxngPemuhfvnXRGPlQ3joLXAdFZp7Y4zcW0reBb0IIDD66Z19+Ca5nMNnTq6kZDANAWmnknnwknOhc2oT/5QVwcOKOonZVcfLURTpxlmrPxOueMq1r+wuPs4+FR2IK1sg5u+y4pzy7Vat0pDoScDqIx6ehM8Q2fBHXOmwpxsgODRrpM/ElA75ZCJBIwFeDKt7X0hcD4ZDbpzGdMpzkK4dqabF90VE+CDMdBnNMFkOAug1AIDGmcspSlggMa7hSIOrnoVxwMscx2KviWIuImatpUmYoM+rXko/kJbI3nC6JVe/Wa1Ne1FWbp77ezqMj8V2ATXeXa4U4o1KndaHNEvGvw1h97GVS2pwxlkpbPFjRBOHGlIyN6EDMy1AjooUFuX8Kn7kleFFXOi2sT30B34Hs7b5XBb7UJTgQj6MRw7CxBYOeKoW8ELF0zGE52Rx9F7D75KAae41kjjqhu9zkB7HKxhOoqKFpmCcWRm9MGJ7w0hWMPTFlzihvpTb2OCGLC8uEoZtvs7uDHh/nb3qZrJ8FzT0FB0lRPKe6E79lROhu1FBG8oLSzvoYg+4fcjHtdqKA0iTdc2WIRADm0A5gozCRTgmlGULYVVOGpQxPggu9EE+5ENsr8xLpl8JosV8XQbYhLi9wnkAOj4Jh8EmHzr/yjvVp8jdrXWQCMZ+5BTO8CmHzr/wAre9Qu8AGHz7/yDvWlBPF7VKyJrEkVj37nLOXd+RvevRNzLQYsdmiw2vL70d0SZAEiYUJsqeh2qqiEHWtT4Jw5QXc7yfZaPgpq4N0to4R2SwcKtOrm6Fl4uhozTLxZPO2RC2ySixhvmmLybticNFxeTdsW3SVqRivmuLxH7EhoqJxH7FtUkpGMGi4nEfsTvmuJxHbFsUkqxjPmqLxHbEvmqLxHbFs0kqRi/mmLxHbEvmmLxHbFtEkpGIfoR5xhE9LQU06DiZMePRLh2TktyklIw7dEWgYF9Kyc1rh7k/5vtAlvAZGeDmVkazm5bVJKrHQLJaJkOhG7lJ1Z6yZV2Io2OLOfi8syX7RIcy06Sgyp0fFpJsgNTK7STqUTtERTjfxJwaMepa9JBkWaIeMonW50tk5Lo0KeS9kLWpK0ZYaLfxDsTm6NfxDsWnSSjNfN7+IdiXze/iHYtKklGaNgfxDsUZ0a/kzsWpSSjK/Nb+TOxL5qdyfYtUklGRiaDnjBB/CEM7wWZ/Ts/wDbb3LbpJRiR4NkUax7Rqa57R2FJvg/EHBMcfjc7+4lbZJKMX8zWgYPi9YafeEPaNBWlwkXEj70MH+0hbxJKMEzwcieUHnoAaOyvaphoJ2Piq6y2Z2mq26SVIxw0VE4jtikbo6JxHbFrUkqsodHxOTOxMdo2Jyblrkkox/zZE4jticNHROTOxa5JKMzZtDxHGouDWZT6gtFAghjQ1uAUiSg/9k=">
          <a:hlinkClick r:id="rId2"/>
        </xdr:cNvPr>
        <xdr:cNvSpPr>
          <a:spLocks noChangeAspect="1"/>
        </xdr:cNvSpPr>
      </xdr:nvSpPr>
      <xdr:spPr>
        <a:xfrm>
          <a:off x="790575" y="700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>
      <xdr:nvSpPr>
        <xdr:cNvPr id="3" name="AutoShape 84" descr="data:image/jpeg;base64,/9j/4AAQSkZJRgABAQAAAQABAAD/2wCEAAkGBxQSEhQUEhQVFRUVFhUVFxUUFhcUFBQVFBUWFxQUFxUYHiggGBolHBQUITEhJSkrLi4uFx8zODMsNygtLisBCgoKDgwMFA8PFCwcFBwsLCw3LCwsLCwrLDcsLCw3Nyw3LCwsLCw3LDcsNywsKywsNzcsKyw3LCsrLCsrKysrLP/AABEIAIkBbgMBIgACEQEDEQH/xAAcAAABBQEBAQAAAAAAAAAAAAAEAAIDBQYBBwj/xABOEAABAgMEAwoJCgUDAgcAAAABAAIDESEEEjFBBVGRByIyUlNhcYGh0QYTQkNydKKxwRQVIzQ1YoKSs/AWM1SytCTC4WNzFyWDk9Lj8f/EABYBAQEBAAAAAAAAAAAAAAAAAAABAv/EABgRAQEBAQEAAAAAAAAAAAAAAAARATEh/9oADAMBAAIRAxEAPwD2LTemINkgujR33GN6yScGtGZOpeXaR3Z3Xj8nszbuRivN4/hbQbUHu66QcbXAgeQyCIstboj4jJ9Qhe0V5qAg9KG7Lav6eBtf3p3/AIx2r+ngbX9681knAKo9JG7Faf6eBtf3p7d1+08hA2v715uxqnY1Er0Vu63aeQg7X96kbur2nkIO1/evPWMRDGKwrfN3U7RyMHa/vUg3T7RyMHa/vWDY1TMakS63I3TbRyML2+9PG6XH5GF7fesO1qla1IXW1G6RH5GF7XenDdGj8lC9rvWNa1SNYkLrYjdEj8lC9rvThuhR+She13rIBqcGpC61/wD4gRuShe13ro8P43JQ/a71kg1PDUhdaseH0bkoftd67/Hsbkoftd6yl1dupC61f8eRuSh+13pfx5G5KH7XesrdXbqQutT/AB7G5KH7Xel/Hkbkoftd6y11VOltKRrPEY6G1r2S37XiYNcneSZZ9hSF16A7w7jDzUPAcbrzTf49jclD9rvWZ0Rp2BH3rN6/OG9rb9eKZSf1V5grAxBzflZ3Ivq1/j6NyUP2u9J3h9G5KH7XeqKLbA2dB+Vvcs1H087xoY27cwldFaZnHVmkS69B/j+NyUP2u9NO6DG5KF7Xeso2Mx0vIJycd6TzO+B2ldfDIMiJJC61J3Qo/JQva7007okfkoXtd6ypamFqQutWd0WPyUL2u9NO6PH5KF7XesmWphYkLrWndJj8jC9vvTTulx+Rhe33rIOYoyxIXWwO6daORg+33qN26laORg7X96xzmKB7EhWyfur2keYg7X96hduu2keYg7X96xkSGhYkNItbk7sNq/p4G1/emHdktX9PA2v715+9igc1Ra9FO7Nav6eBtf3pp3aLV/TwNsTvXm5amEIPYtAbszHvDLZB8UCZeNhuL2N53NImBPVOS9WhvDgHNIIIBBFQQaggr5DcF9A7iuk3RtHBrqmBFfAB+6GsiN2CIB1KKwu7j9pM9UhfrWlYELf7uH2lD9UhfrWhYEKo6FIwJoClYFUPY1Tw2pjGoljUEkNina1dssK8QBz9gJ+CvRoqGwlsQumJXi2JCABJlwXSOKIpmtUrGrRQNEWY4xIgm4ME3Mq4kiUw2RqDgSpG6JsspiK4iRPDbgDdPka6IRnmtUrWrQ/M1n48TMcNvkyn5vnUvzNAHlRKT8sZD/soRnmtUjWq/GhoOuJnnqE+S1KT5ogDON+YDKfI6kIz4anhqvBoyBSXjutw1Tygp/yCBSkWv3v/AKkIog1ODVctsln1RM/K1S/6fOnfJrNriZ56iAfJ5wlIpgF2Sso9ihukIUQhxcALzLw4QaaTbmRWe1CNs3/UB/Bd8qWF8pSIZJSRUSyb28DMVnSWBA1nWh5KobJVVojhz4jMZXRtEz71byWPtEYl73NzcT2qAi06FY+rd67IjCfRknwdMR4G9tAMRmUQfzB14PHMa8+RK0fab2OKsvFAiRAIRarbXahEYXscHMwmJiXM4GrT09qzUAzijrPbIe4rURNBBpvwDddqnQ83RzGihZodj3XpeKi5t82egYt6pjmQSwcJGoRVneW04TeK7L0Ti33cybDszm0cJHaD0EUKn8QiHiGHcHHinhdXG6q8yiLVM2FrUxrwhe58Hj8WfQexAAWphCNiWYym3fAY5EdLfjghiEEDmqMtRBCY4IBXBQPajHtUL2oAntQ8RqOe1DvagrorEK9qsozEHEYjQNwUbgiHBROCioHBe37gf1G0euP/AMezLxJwXtu4H9RtHrj/APHsyisru4faTPVIX61oWCC3u7h9pM9UhfrWhYJqqJGBTMCiYp2KonhtRUNqhhBFMCIN0Q36Vs9TxtY5aLS7HeNeRgbpBusrvxM76utUWg4V6PCbrcR7Llq4EFhhvm0TusA+iqCQ5ozlixRc4iguIbDG+n41pMvFtwiPxmDSmVUxsRxBq/B4q6EfOj7qe9t0tpSd4fQgyoHSqfvFOhMEsMyP5LM3z1op0eGTOgxi4mDralGg1dRmMTF0MaudS3XZNPl+ZZrHOnRIbjOj/L82waudEciw2ifAxd5TeTGoru91s8ryjyXMVI+G7U/E5Q+KNa54s6n+VnDHkIpjXtm2rcG5v5MLrIjZtqMhw4g8k8yfdqJ3sB5cPJvQusoRwsR5UPUeZBAyKN7vhi7zkTX6PMnsjDjHF4pEcfLGtqlvu3si4VPlw9ZTXxHZudicXwz5Q1IhkCLVhJMg4GpvYRWnCm3JCQo7TKRn0MHHUz4hlws8z98cWqjY5shMsOGPjNY5lRLFd9HIap4Bs5v1DHAKvkinOEiBISpJs5cI60HBtkPymumKUc0e8ImpLhu3qYgVnmCfgq60aJhudeu3TncMgTrIINVYutUM0aHyxq4TnIjEN59SHixH+Q1p9KIZ/p/FBW2WA3xrYRbFY55kwucxzXOPBkQ0U7Qp7FHmApYUW0eMZNkG6HAlwcSRIzmJke5UmiW2xkmxbNvdcMh13m4RJCEaeGVI+CHYjrzCgs8J7hMMefwlGMscbKE8/hKIGZeZThN1GvZ8QibPcdgZHUTTqPepm6Pjck/YmP0LFNRDcD1CfSipTY1GwXSQADQVIB9/VtRmg7DHa+7GafFgE1IIJoAAQZjXLmV02xQxPeTnz9WZ5kWM4IpBmA0SwIY2Y7EwxnZ3QdYhwztBFeqS05ssPk29nemfI4fJs2t/+SEYu3FxG+DZgjfMaGiRBoZAfdxrigIkKQbIuqCTvjKd9wwnLABb+Po9oY+42HfLTdvcG9Kk5TpOSyDPBu2AAOfZXSniYtJkmW9YNZQiqcOddszW78OrNjpE1LXNF4S1YS61bjwatJxdZh6JjT7ZqeH4LPmJxGDEHhGcwRTeiWKJGUe1DxGrafwgD572D3rPab0b4h9y+HzaHTAliSJS6kIpYjUHFarB4QsUIYrogUDgi4oQzwioHL2zcE+o2j1x/wDj2ZeKuXte4N9RtHrb/wDHs6islu4faTPVIX61pWCat7u4faTPVIX61pWDaEErETDCghhFQgqgmCESwKKEEQwIzqz8HR/qIR1OJ2NK08AtlKcPzOcbloow69s50ks7oCCfGtdI3Wzm7AChGPTIda1kOzxZEi+d9yrSJB973H4JrWK23FoMMfR+dFfGHgulTYuQ3D7nDGDTxijoljjOIlfoYs5RWt4RJbOeNJdCk+Qxcw7hA1jA0qf2FFVuI6nYNOb+lSuZTA4xPNTyHOiToqIRLe5jfRHHO9iAcu5PiaOyPi/KpN/lSlqVQO+HMcE+V5r7o5126NRxf5v7gRDNHjC6zOv0mdMnpsSySNBClWt6IMRdwmdWznQRZ4ZHyBk1OaTSgxHkt1J3yMnOHOubziAB2pOsh+7maBxylj0oO3jSgxPkQ9a44nVmcGM1hPNk524k1acKDMJPsZ5sSaMORFJoB475DMV+63PmUDYs8zSXnBrHMi4lmMjLXkyVJ4zTPkz6i64/gEpDE1A1IB4xOc+sh2vMYKjiGTnek73q9tJk4tNDSkpHPViszFjb9/puHaiaNY7AIiVaKvgOrsR4cqh5mp5KAFTwzNQabwOsgcyLenwmy2HPrWiGjmc+1VPgX/LiemPctEFG8C/IGajtXfkLOL2lEpIIBY2cVL5KzihTTSKCIWdnFC74hnFGxPSQN8W3ijYlcGobE5JA24NQ2LkhqTymoGuXlfh79bd6LPcvU3Ly7w7H+rd6LfcmJvGViBCxWo2IENECrKvjNQjwj4wQcQI0GcF7ZuD/AFG0etv/AMezrxVy9q3CPqNo9bf/AI9nUXGS3cPtJnqkL9a0rBtW93b/ALSZ6pC/WtCwjAhqeGEXACGhhGQQqgmGEQwKKGERDCMrSwFspG9/LfhKWDqouy3BckYg4M99SpEzwf8A9UWj2PLRIMlcfwrgJxpvjrr1IuGXtuzDG1hikq0N0UnkEURA0pEbdk9pmTO/MyANJTIqa06FKNMxCMIXBJO9zvHe8LoKDhxZUIaaxDWZIMq5YCQ2Ll8SyNJcBvGO+w6upBZQtKPc4b2HUsE7tAX3Qdkznkut0lFGOTgKNZMTBmKiuCAbFkCA4twG9BG9kb2Gum1dh3aScQL2EwAG68af8ItWcLSL8JkVA/lsMpGhy19qb85RDKcSWPkT58ulBsbhU440phUn94LgBpQjHFuFOjNAZ8siHCM2eqo/2pr7RG5SY5ntJkTjLGaED8KNwMscJunnjwl1z6imWE8amZw53bAiCr8ckC+8F1RvtefZ2J7oNqrv3CoxjNbLCYq/9zQIkTKsvw17f3JPe5snb0yJBM5CX7n2ICXwIwBLooAzJjUAlPEGWEkIbp4VohGtQHuiSnOlAf2F2BHHjHXgQBBBBvbyRa6ZlKQMmMmc6Kmj6fs0OYdFAk6RADnSxkDdBrRFWwhQzVsRrsQZNeKjKoCrXWOEbxod+QZMc2pvOAnfqd6+spUVbD8JbM3xgvPP0t2jDi4GWMuTKP0cb0N72TIMUGrZy+jjzPNmJ9IQPNlhiUmvE2k5gTE5AkzlhqUJNGnXOk5ykZYyCKZDcCwzFL51VAnLCmHah3CjZknHF17M89EQmxUZZYoQTZIizojdeBB+iien/tWjWZ8BT9HF9Nv9q0pUbzjs1xJJAklya4XIHJEpl5KaB00ppq4gkTCkCuPeBiQOmiBrivMPDn6270We5ehx9IQh5bds1554bmdqd6LPcmJvGaiBDPCKiIZ6rIOKEFFCsIoQMUI0Eevatwj6jaPW3/49nXirwvatwj6jaPW3/oWdTVxk9277SZ6pC/WtCwkNbvdu+0YfqkL9a0LDQ0TRMMIyCELDCNhBVBEIIlgUEIIhqIsrIGSqXTuOwAlnnPqwRbPF0kXYtrelSszweiiisV8NoGEXHY3J55mqLhRXTEyG14Ic4cbe0njXYimwwSaAmjqkl1JGnXh1pNa6XBGFaGcp4bTPrXIYExN88eMa9YGCTA2XCOzOkzj+5IJjMTm1vCE9c5GXxSB+7gZ4tqa72RTTLJxIngcOmtF0g656jT8xp0IJBKtQKCdBWeEpalyJKZN4E0nQ1NZSpzhODtTOieWs0xomzHF7cszUdOxB0TrvqTrvpVyEjKYNMsynOvZgZZCg4tP3VRC7PPYM8z0T7E9rGnB20HagmhNdebvNjTKWs01zVnHsgLSHwoTpkXpsaQ+V2dCK4naVVQ2CY34IxPCyoQKTyV5GawUvEb4y4WG91hFxCzR8Nr23YTBemwloaCWtvAMyoBJsuZRQNFWeQJhNBc4XsZTLhhN1ce1HC7fhyceFE4plU1+K42jW5yIlT7zDr6AooX5tssxODBmRM/QsM3hoIdO6Z8J1edRW2wwHhgN5oaHANbcY1pddmQ0CXlHYFZQwZigow5yoJDnwAG1QxL0m70e+Y3kygqToNgBLXHetnUY3wc+Y8yiieD7yZNiMN2QqSMd9SnOrhzRvpiW8bISbMzBnhzKWxXZukSatxJJ4POqkZt2g4zZya18uK9ur7xCj+RRG8KG8fhJ7QtpQk0n09Ca5gk2g92SEDeBkUMZEDjdm4cIS8nnV7E0pCbi9u1Uz4ArjtKr4llPGPQorRu07AHnNjXH3BQO8JIEpjxhH3YMV3uas8IB1lWdlhOGDjt/4QMjeHVmbMXLUTqFktHxYq+1bp1lZjBtfXZ3t/ukrd0N06n3966L3NtRWPtG7XYhQQo56Wtb7yg4m7jAHBs8U9LmD4rdPJNCJjVOY7UFF0dBdw7PBd6UKE73tQYeNu58SyfmiAe4IOJu3RzwbLDHTEcfgFtY3g5YncKxwD/6UMf2yQWkfBKwGC+7Y4QcGktk0tMwJynPBEY1+7PbThCgD85/3K+h+H8WLBhxHQg9z3vbcaPGBvi2wzeDTrvlOZoCysk5lngjnuB1PxTRIigAgUAwAoB0AYJEpr/CWPGY5ghxGhzSz+UxgAcJVN6mOOSWkLI+K8vc8VpUDAUHBJyUQtAJRxIIVSs5bYFxxaTPCo5xNAxFZ6V/mO6v7Qq2IiBYyAio+KgYyKEevadwj6jaPW3/oWdeKvXtO4R9RtHrb/wDHs6mtYym7d9os9UhfrWhYeGtvu3n/AMxZ6pC/WtCw8IomjIKNhIKCjoSqaJhohqghohiIsrO1kq3p3DQSGvORRkNwvCU5z4+dZHAKKylwaJBv8vEhoOJpeKKY4zG/l0PmJb6kmz1IpkIOpvAca1PautnIbwc1OhMhio38+o/FPa2mPwpvZIHO6JVPFSa0caX7Ml122vMuiXFz7KoFdx3+PpZJ5DsnA/inPqPWk2XF2EpRGiebaYaqmmP7mgcb2bROnkjm1LgdWrQMdYpTnXLgydqyIz5k+ThKTqYyDqGlKH3yQdgls2704GW+GNcd7VX9ocab0cJ2Z1BU1na+8JgYGZutMqGWVOpXEWIZjfFtT5V3MIuHXiXw5snWJzzE3a1Fek3g4S8nmacRhX3pzAS9kn4FxxBlO/ko3NMhUYtwBE6NCipGcLGQkebXTZLYoi3DfHEc/F68lLDNX01/FRvPNm3UdSBzW1fTJk5gZTlmpbId86dN8MDPyAoZDfZYYAtT7PiazqK04o1KiwME1kcvgonNMm0/ck0RCJyP7ku+OO9r+5KKa/NCORUSLwsEE4ommgqxhGirGK0hGiGE4pk1K5MkimEqKI5TukoIiqIiULpE/RRT/wBN/wDaUShtLn/Txv8Atu7QiKOcmDoVe8khHxRvB0D3IcQ6IyGgw98Jq1BogixGtbRBRaW/mO6vcFWxFY6V/mO6vcFWxCgFjICKUdGQEZFCvK9q3Bz/AKG0etv/AMezrxR69q3BvqNo9bf/AI9nUaxYeHNma60NLmgnxTRVoPlxNazvyJnJs/I3uWt8MYJ8c05FgHWHOn7wqIQlcTVabBDPm2fkb3JDR0PiN/KO5WgYnSRFX8gh8Vv5R3LnyRnEb+UKydDTfFIIYUBsp3WylKYkJS6qKcQW5t2ieyQ5042RpxaJ6xQ7RVdFmIwc8fiJ980U1lnZk1olzTXBZOYbBLKnYumDFyeD6bA7YRJNJicRvS1zge0UQO8RrAxngPemuhfvnXRGPlQ3joLXAdFZp7Y4zcW0reBb0IIDD66Z19+Ca5nMNnTq6kZDANAWmnknnwknOhc2oT/5QVwcOKOonZVcfLURTpxlmrPxOueMq1r+wuPs4+FR2IK1sg5u+y4pzy7Vat0pDoScDqIx6ehM8Q2fBHXOmwpxsgODRrpM/ElA75ZCJBIwFeDKt7X0hcD4ZDbpzGdMpzkK4dqabF90VE+CDMdBnNMFkOAug1AIDGmcspSlggMa7hSIOrnoVxwMscx2KviWIuImatpUmYoM+rXko/kJbI3nC6JVe/Wa1Ne1FWbp77ezqMj8V2ATXeXa4U4o1KndaHNEvGvw1h97GVS2pwxlkpbPFjRBOHGlIyN6EDMy1AjooUFuX8Kn7kleFFXOi2sT30B34Hs7b5XBb7UJTgQj6MRw7CxBYOeKoW8ELF0zGE52Rx9F7D75KAae41kjjqhu9zkB7HKxhOoqKFpmCcWRm9MGJ7w0hWMPTFlzihvpTb2OCGLC8uEoZtvs7uDHh/nb3qZrJ8FzT0FB0lRPKe6E79lROhu1FBG8oLSzvoYg+4fcjHtdqKA0iTdc2WIRADm0A5gozCRTgmlGULYVVOGpQxPggu9EE+5ENsr8xLpl8JosV8XQbYhLi9wnkAOj4Jh8EmHzr/yjvVp8jdrXWQCMZ+5BTO8CmHzr/wAre9Qu8AGHz7/yDvWlBPF7VKyJrEkVj37nLOXd+RvevRNzLQYsdmiw2vL70d0SZAEiYUJsqeh2qqiEHWtT4Jw5QXc7yfZaPgpq4N0to4R2SwcKtOrm6Fl4uhozTLxZPO2RC2ySixhvmmLybticNFxeTdsW3SVqRivmuLxH7EhoqJxH7FtUkpGMGi4nEfsTvmuJxHbFsUkqxjPmqLxHbEvmqLxHbFs0kqRi/mmLxHbEvmmLxHbFtEkpGIfoR5xhE9LQU06DiZMePRLh2TktyklIw7dEWgYF9Kyc1rh7k/5vtAlvAZGeDmVkazm5bVJKrHQLJaJkOhG7lJ1Z6yZV2Io2OLOfi8syX7RIcy06Sgyp0fFpJsgNTK7STqUTtERTjfxJwaMepa9JBkWaIeMonW50tk5Lo0KeS9kLWpK0ZYaLfxDsTm6NfxDsWnSSjNfN7+IdiXze/iHYtKklGaNgfxDsUZ0a/kzsWpSSjK/Nb+TOxL5qdyfYtUklGRiaDnjBB/CEM7wWZ/Ts/wDbb3LbpJRiR4NkUax7Rqa57R2FJvg/EHBMcfjc7+4lbZJKMX8zWgYPi9YafeEPaNBWlwkXEj70MH+0hbxJKMEzwcieUHnoAaOyvaphoJ2Piq6y2Z2mq26SVIxw0VE4jtikbo6JxHbFrUkqsodHxOTOxMdo2Jyblrkkox/zZE4jticNHROTOxa5JKMzZtDxHGouDWZT6gtFAghjQ1uAUiSg/9k=">
          <a:hlinkClick r:id="rId3"/>
        </xdr:cNvPr>
        <xdr:cNvSpPr>
          <a:spLocks noChangeAspect="1"/>
        </xdr:cNvSpPr>
      </xdr:nvSpPr>
      <xdr:spPr>
        <a:xfrm>
          <a:off x="790575" y="700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381000</xdr:colOff>
      <xdr:row>34</xdr:row>
      <xdr:rowOff>57150</xdr:rowOff>
    </xdr:from>
    <xdr:to>
      <xdr:col>6</xdr:col>
      <xdr:colOff>704850</xdr:colOff>
      <xdr:row>47</xdr:row>
      <xdr:rowOff>95250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5762625"/>
          <a:ext cx="27717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104775</xdr:rowOff>
    </xdr:from>
    <xdr:to>
      <xdr:col>6</xdr:col>
      <xdr:colOff>742950</xdr:colOff>
      <xdr:row>69</xdr:row>
      <xdr:rowOff>28575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9534525"/>
          <a:ext cx="2762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74</xdr:row>
      <xdr:rowOff>104775</xdr:rowOff>
    </xdr:from>
    <xdr:to>
      <xdr:col>6</xdr:col>
      <xdr:colOff>438150</xdr:colOff>
      <xdr:row>97</xdr:row>
      <xdr:rowOff>85725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12287250"/>
          <a:ext cx="20859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82</xdr:row>
      <xdr:rowOff>28575</xdr:rowOff>
    </xdr:from>
    <xdr:to>
      <xdr:col>3</xdr:col>
      <xdr:colOff>200025</xdr:colOff>
      <xdr:row>96</xdr:row>
      <xdr:rowOff>19050</xdr:rowOff>
    </xdr:to>
    <xdr:pic>
      <xdr:nvPicPr>
        <xdr:cNvPr id="7" name="Obrázek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9775" y="13506450"/>
          <a:ext cx="14382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112</xdr:row>
      <xdr:rowOff>28575</xdr:rowOff>
    </xdr:from>
    <xdr:to>
      <xdr:col>1</xdr:col>
      <xdr:colOff>1962150</xdr:colOff>
      <xdr:row>124</xdr:row>
      <xdr:rowOff>19050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18364200"/>
          <a:ext cx="2428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109</xdr:row>
      <xdr:rowOff>133350</xdr:rowOff>
    </xdr:from>
    <xdr:to>
      <xdr:col>6</xdr:col>
      <xdr:colOff>819150</xdr:colOff>
      <xdr:row>122</xdr:row>
      <xdr:rowOff>0</xdr:rowOff>
    </xdr:to>
    <xdr:pic>
      <xdr:nvPicPr>
        <xdr:cNvPr id="9" name="Obrázek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43250" y="17983200"/>
          <a:ext cx="29432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130</xdr:row>
      <xdr:rowOff>104775</xdr:rowOff>
    </xdr:from>
    <xdr:to>
      <xdr:col>6</xdr:col>
      <xdr:colOff>742950</xdr:colOff>
      <xdr:row>142</xdr:row>
      <xdr:rowOff>28575</xdr:rowOff>
    </xdr:to>
    <xdr:pic>
      <xdr:nvPicPr>
        <xdr:cNvPr id="10" name="Obráze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21355050"/>
          <a:ext cx="27622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showGridLines="0" tabSelected="1" zoomScalePageLayoutView="0" workbookViewId="0" topLeftCell="A2">
      <selection activeCell="C19" sqref="C19"/>
    </sheetView>
  </sheetViews>
  <sheetFormatPr defaultColWidth="9.140625" defaultRowHeight="12.75"/>
  <cols>
    <col min="1" max="1" width="11.8515625" style="1" customWidth="1"/>
    <col min="2" max="2" width="30.421875" style="1" customWidth="1"/>
    <col min="3" max="3" width="6.421875" style="2" customWidth="1"/>
    <col min="4" max="4" width="5.421875" style="2" customWidth="1"/>
    <col min="5" max="6" width="12.421875" style="3" customWidth="1"/>
    <col min="7" max="7" width="12.421875" style="4" customWidth="1"/>
    <col min="8" max="8" width="31.28125" style="5" customWidth="1"/>
    <col min="9" max="9" width="9.140625" style="2" customWidth="1"/>
    <col min="10" max="10" width="18.57421875" style="2" customWidth="1"/>
    <col min="11" max="16384" width="9.140625" style="2" customWidth="1"/>
  </cols>
  <sheetData>
    <row r="1" spans="1:7" ht="12.75">
      <c r="A1" s="6"/>
      <c r="B1" s="6"/>
      <c r="C1" s="7"/>
      <c r="D1" s="7"/>
      <c r="E1" s="7"/>
      <c r="F1" s="8"/>
      <c r="G1" s="9"/>
    </row>
    <row r="2" spans="1:7" s="2" customFormat="1" ht="12.75">
      <c r="A2" s="6"/>
      <c r="B2" s="6"/>
      <c r="C2" s="7"/>
      <c r="D2" s="7"/>
      <c r="E2" s="7"/>
      <c r="F2" s="110" t="s">
        <v>0</v>
      </c>
      <c r="G2" s="110"/>
    </row>
    <row r="3" spans="1:7" s="2" customFormat="1" ht="12.75">
      <c r="A3" s="6"/>
      <c r="B3" s="6"/>
      <c r="C3" s="7"/>
      <c r="D3" s="7"/>
      <c r="E3" s="7"/>
      <c r="F3" s="111" t="s">
        <v>37</v>
      </c>
      <c r="G3" s="111"/>
    </row>
    <row r="4" spans="1:7" s="2" customFormat="1" ht="12.75">
      <c r="A4" s="6"/>
      <c r="B4" s="6"/>
      <c r="C4" s="7"/>
      <c r="D4" s="7"/>
      <c r="E4" s="7"/>
      <c r="F4" s="8"/>
      <c r="G4" s="9"/>
    </row>
    <row r="5" spans="1:7" s="2" customFormat="1" ht="12.75">
      <c r="A5" s="10" t="s">
        <v>1</v>
      </c>
      <c r="B5" s="11"/>
      <c r="C5" s="7"/>
      <c r="D5" s="12"/>
      <c r="E5" s="12" t="s">
        <v>2</v>
      </c>
      <c r="F5" s="9"/>
      <c r="G5" s="13"/>
    </row>
    <row r="6" spans="1:7" s="2" customFormat="1" ht="12.75">
      <c r="A6" s="14" t="s">
        <v>3</v>
      </c>
      <c r="B6" s="15"/>
      <c r="C6" s="16"/>
      <c r="D6" s="17"/>
      <c r="E6" s="90" t="s">
        <v>98</v>
      </c>
      <c r="F6" s="18"/>
      <c r="G6" s="19"/>
    </row>
    <row r="7" spans="1:7" s="2" customFormat="1" ht="12.75">
      <c r="A7" s="20" t="s">
        <v>4</v>
      </c>
      <c r="B7" s="21"/>
      <c r="C7" s="16"/>
      <c r="D7" s="17"/>
      <c r="E7" s="87"/>
      <c r="F7" s="22"/>
      <c r="G7" s="23"/>
    </row>
    <row r="8" spans="1:7" s="2" customFormat="1" ht="12.75">
      <c r="A8" s="20" t="s">
        <v>5</v>
      </c>
      <c r="B8" s="21"/>
      <c r="C8" s="16"/>
      <c r="D8" s="17"/>
      <c r="E8" s="87" t="s">
        <v>99</v>
      </c>
      <c r="F8" s="22"/>
      <c r="G8" s="23"/>
    </row>
    <row r="9" spans="1:7" ht="12.75">
      <c r="A9" s="24"/>
      <c r="B9" s="25"/>
      <c r="C9" s="16"/>
      <c r="D9" s="17"/>
      <c r="E9" s="87" t="s">
        <v>100</v>
      </c>
      <c r="F9" s="22"/>
      <c r="G9" s="23"/>
    </row>
    <row r="10" spans="1:7" ht="15.75">
      <c r="A10" s="20" t="s">
        <v>6</v>
      </c>
      <c r="B10" s="21"/>
      <c r="C10" s="16"/>
      <c r="D10" s="17"/>
      <c r="E10" s="88" t="s">
        <v>101</v>
      </c>
      <c r="F10" s="26"/>
      <c r="G10" s="27"/>
    </row>
    <row r="11" spans="1:7" ht="14.25" customHeight="1">
      <c r="A11" s="28" t="s">
        <v>7</v>
      </c>
      <c r="B11" s="29"/>
      <c r="C11" s="16"/>
      <c r="D11" s="30"/>
      <c r="E11" s="89" t="s">
        <v>102</v>
      </c>
      <c r="F11" s="31"/>
      <c r="G11" s="32"/>
    </row>
    <row r="12" spans="1:7" ht="12.75">
      <c r="A12" s="6"/>
      <c r="B12" s="6"/>
      <c r="C12" s="7"/>
      <c r="D12" s="7"/>
      <c r="E12" s="33"/>
      <c r="F12" s="34"/>
      <c r="G12" s="35"/>
    </row>
    <row r="13" spans="1:7" ht="12.75">
      <c r="A13" s="6"/>
      <c r="B13" s="6"/>
      <c r="C13" s="7"/>
      <c r="D13" s="7"/>
      <c r="E13" s="36" t="s">
        <v>8</v>
      </c>
      <c r="F13" s="34"/>
      <c r="G13" s="35"/>
    </row>
    <row r="14" spans="1:7" ht="12.75">
      <c r="A14" s="6"/>
      <c r="B14" s="6"/>
      <c r="C14" s="7"/>
      <c r="D14" s="7"/>
      <c r="E14" s="90" t="s">
        <v>98</v>
      </c>
      <c r="F14" s="18"/>
      <c r="G14" s="19"/>
    </row>
    <row r="15" spans="1:7" ht="12.75">
      <c r="A15" s="37" t="s">
        <v>9</v>
      </c>
      <c r="B15" s="6" t="s">
        <v>38</v>
      </c>
      <c r="C15" s="38"/>
      <c r="D15" s="7"/>
      <c r="E15" s="87"/>
      <c r="F15" s="22"/>
      <c r="G15" s="23"/>
    </row>
    <row r="16" spans="1:7" ht="12.75">
      <c r="A16" s="37" t="s">
        <v>10</v>
      </c>
      <c r="B16" s="39">
        <v>43328</v>
      </c>
      <c r="C16" s="40"/>
      <c r="D16" s="7"/>
      <c r="E16" s="87" t="s">
        <v>99</v>
      </c>
      <c r="F16" s="22"/>
      <c r="G16" s="23"/>
    </row>
    <row r="17" spans="1:7" ht="12.75">
      <c r="A17" s="37" t="s">
        <v>11</v>
      </c>
      <c r="B17" s="6" t="s">
        <v>35</v>
      </c>
      <c r="C17" s="11"/>
      <c r="D17" s="7"/>
      <c r="E17" s="87" t="s">
        <v>100</v>
      </c>
      <c r="F17" s="22"/>
      <c r="G17" s="23"/>
    </row>
    <row r="18" spans="1:7" ht="15.75">
      <c r="A18" s="37" t="s">
        <v>12</v>
      </c>
      <c r="B18" s="39">
        <v>43465</v>
      </c>
      <c r="C18" s="40"/>
      <c r="D18" s="7"/>
      <c r="E18" s="88" t="s">
        <v>101</v>
      </c>
      <c r="F18" s="26"/>
      <c r="G18" s="27"/>
    </row>
    <row r="19" spans="1:7" ht="12.75">
      <c r="A19" s="6"/>
      <c r="B19" s="37"/>
      <c r="C19" s="11"/>
      <c r="D19" s="39"/>
      <c r="E19" s="89" t="s">
        <v>102</v>
      </c>
      <c r="F19" s="31"/>
      <c r="G19" s="32"/>
    </row>
    <row r="20" spans="1:7" ht="12.75">
      <c r="A20" s="6"/>
      <c r="B20" s="6"/>
      <c r="C20" s="38"/>
      <c r="D20" s="7"/>
      <c r="E20" s="16"/>
      <c r="F20" s="41"/>
      <c r="G20" s="41"/>
    </row>
    <row r="21" spans="1:7" ht="12.75">
      <c r="A21" s="6"/>
      <c r="B21" s="6"/>
      <c r="C21" s="7"/>
      <c r="D21" s="7"/>
      <c r="E21" s="33"/>
      <c r="F21" s="34"/>
      <c r="G21" s="34"/>
    </row>
    <row r="22" spans="1:8" s="49" customFormat="1" ht="21">
      <c r="A22" s="42" t="s">
        <v>13</v>
      </c>
      <c r="B22" s="43" t="s">
        <v>14</v>
      </c>
      <c r="C22" s="44" t="s">
        <v>15</v>
      </c>
      <c r="D22" s="45" t="s">
        <v>16</v>
      </c>
      <c r="E22" s="46" t="s">
        <v>17</v>
      </c>
      <c r="F22" s="46" t="s">
        <v>18</v>
      </c>
      <c r="G22" s="47" t="s">
        <v>19</v>
      </c>
      <c r="H22" s="48"/>
    </row>
    <row r="23" spans="1:7" ht="12.75" customHeight="1">
      <c r="A23" s="50"/>
      <c r="B23" s="51"/>
      <c r="C23" s="52"/>
      <c r="D23" s="53"/>
      <c r="E23" s="54"/>
      <c r="F23" s="55"/>
      <c r="G23" s="56"/>
    </row>
    <row r="24" spans="1:7" ht="12.75" customHeight="1">
      <c r="A24" s="60"/>
      <c r="B24" s="95" t="s">
        <v>97</v>
      </c>
      <c r="C24" s="86"/>
      <c r="D24" s="60"/>
      <c r="E24" s="61"/>
      <c r="F24" s="91"/>
      <c r="G24" s="93"/>
    </row>
    <row r="25" spans="1:7" ht="12.75" customHeight="1">
      <c r="A25" s="60"/>
      <c r="B25" s="94"/>
      <c r="C25" s="86"/>
      <c r="D25" s="60"/>
      <c r="E25" s="61"/>
      <c r="F25" s="91"/>
      <c r="G25" s="93"/>
    </row>
    <row r="26" spans="1:7" ht="12.75" customHeight="1">
      <c r="A26" s="92" t="s">
        <v>33</v>
      </c>
      <c r="B26" s="73" t="s">
        <v>39</v>
      </c>
      <c r="C26" s="59"/>
      <c r="D26" s="86"/>
      <c r="E26" s="61"/>
      <c r="F26" s="62"/>
      <c r="G26" s="93"/>
    </row>
    <row r="27" spans="1:7" ht="12.75" customHeight="1">
      <c r="A27" s="57" t="s">
        <v>54</v>
      </c>
      <c r="B27" s="59" t="s">
        <v>55</v>
      </c>
      <c r="C27" s="104"/>
      <c r="D27" s="60">
        <v>1</v>
      </c>
      <c r="E27" s="61">
        <v>7723</v>
      </c>
      <c r="F27" s="62">
        <f>E27*D27</f>
        <v>7723</v>
      </c>
      <c r="G27" s="63">
        <f>PRODUCT(F27,1.21)</f>
        <v>9344.83</v>
      </c>
    </row>
    <row r="28" spans="1:7" ht="12.75" customHeight="1">
      <c r="A28" s="57"/>
      <c r="B28" s="58" t="s">
        <v>40</v>
      </c>
      <c r="C28" s="104"/>
      <c r="D28" s="60"/>
      <c r="E28" s="61"/>
      <c r="F28" s="62"/>
      <c r="G28" s="63"/>
    </row>
    <row r="29" spans="1:7" ht="12.75" customHeight="1">
      <c r="A29" s="57"/>
      <c r="B29" s="58" t="s">
        <v>41</v>
      </c>
      <c r="C29" s="104"/>
      <c r="D29" s="60"/>
      <c r="E29" s="61"/>
      <c r="F29" s="62"/>
      <c r="G29" s="63"/>
    </row>
    <row r="30" spans="1:7" ht="12.75" customHeight="1">
      <c r="A30" s="57"/>
      <c r="B30" s="58" t="s">
        <v>42</v>
      </c>
      <c r="C30" s="104"/>
      <c r="D30" s="60"/>
      <c r="E30" s="61"/>
      <c r="F30" s="62"/>
      <c r="G30" s="63"/>
    </row>
    <row r="31" spans="1:7" ht="12.75" customHeight="1">
      <c r="A31" s="57"/>
      <c r="B31" s="58" t="s">
        <v>56</v>
      </c>
      <c r="C31" s="104"/>
      <c r="D31" s="60"/>
      <c r="E31" s="61"/>
      <c r="F31" s="62"/>
      <c r="G31" s="63"/>
    </row>
    <row r="32" spans="1:7" ht="12.75" customHeight="1">
      <c r="A32" s="57"/>
      <c r="B32" s="58" t="s">
        <v>43</v>
      </c>
      <c r="C32" s="104"/>
      <c r="D32" s="60"/>
      <c r="E32" s="61"/>
      <c r="F32" s="62"/>
      <c r="G32" s="63"/>
    </row>
    <row r="33" spans="1:7" ht="12.75" customHeight="1">
      <c r="A33" s="57"/>
      <c r="B33" s="58" t="s">
        <v>44</v>
      </c>
      <c r="C33" s="104"/>
      <c r="D33" s="60"/>
      <c r="E33" s="61"/>
      <c r="F33" s="62"/>
      <c r="G33" s="63"/>
    </row>
    <row r="34" spans="1:7" ht="12.75" customHeight="1">
      <c r="A34" s="57"/>
      <c r="B34" s="58" t="s">
        <v>57</v>
      </c>
      <c r="C34" s="104"/>
      <c r="D34" s="60"/>
      <c r="E34" s="61"/>
      <c r="F34" s="62"/>
      <c r="G34" s="63"/>
    </row>
    <row r="35" spans="1:7" ht="12.75" customHeight="1">
      <c r="A35" s="57"/>
      <c r="B35" s="58" t="s">
        <v>45</v>
      </c>
      <c r="C35" s="104"/>
      <c r="D35" s="60"/>
      <c r="E35" s="61"/>
      <c r="F35" s="62"/>
      <c r="G35" s="63"/>
    </row>
    <row r="36" spans="1:7" ht="12.75" customHeight="1">
      <c r="A36" s="57"/>
      <c r="B36" s="58" t="s">
        <v>46</v>
      </c>
      <c r="C36" s="104"/>
      <c r="D36" s="60"/>
      <c r="E36" s="61"/>
      <c r="F36" s="62"/>
      <c r="G36" s="63"/>
    </row>
    <row r="37" spans="1:7" ht="12.75" customHeight="1">
      <c r="A37" s="57"/>
      <c r="B37" s="58" t="s">
        <v>47</v>
      </c>
      <c r="C37" s="104"/>
      <c r="D37" s="60"/>
      <c r="E37" s="61"/>
      <c r="F37" s="62"/>
      <c r="G37" s="63"/>
    </row>
    <row r="38" spans="1:7" ht="12.75" customHeight="1">
      <c r="A38" s="57"/>
      <c r="B38" s="58" t="s">
        <v>48</v>
      </c>
      <c r="C38" s="104"/>
      <c r="D38" s="60"/>
      <c r="E38" s="61"/>
      <c r="F38" s="62"/>
      <c r="G38" s="63"/>
    </row>
    <row r="39" spans="1:7" ht="12.75" customHeight="1">
      <c r="A39" s="57"/>
      <c r="B39" s="58" t="s">
        <v>49</v>
      </c>
      <c r="C39" s="104"/>
      <c r="D39" s="60"/>
      <c r="E39" s="61"/>
      <c r="F39" s="62"/>
      <c r="G39" s="63"/>
    </row>
    <row r="40" spans="1:7" ht="12.75" customHeight="1">
      <c r="A40" s="57"/>
      <c r="B40" s="58" t="s">
        <v>50</v>
      </c>
      <c r="C40" s="104"/>
      <c r="D40" s="60"/>
      <c r="E40" s="61"/>
      <c r="F40" s="62"/>
      <c r="G40" s="63"/>
    </row>
    <row r="41" spans="1:7" ht="12.75" customHeight="1">
      <c r="A41" s="57"/>
      <c r="B41" s="58" t="s">
        <v>51</v>
      </c>
      <c r="C41" s="104"/>
      <c r="D41" s="60"/>
      <c r="E41" s="61"/>
      <c r="F41" s="62"/>
      <c r="G41" s="63"/>
    </row>
    <row r="42" spans="1:7" ht="12.75" customHeight="1">
      <c r="A42" s="57"/>
      <c r="B42" s="58" t="s">
        <v>58</v>
      </c>
      <c r="C42" s="104"/>
      <c r="D42" s="60"/>
      <c r="E42" s="61"/>
      <c r="F42" s="62"/>
      <c r="G42" s="63"/>
    </row>
    <row r="43" spans="1:7" ht="12.75" customHeight="1">
      <c r="A43" s="57"/>
      <c r="B43" s="58" t="s">
        <v>52</v>
      </c>
      <c r="C43" s="104"/>
      <c r="D43" s="60"/>
      <c r="E43" s="61"/>
      <c r="F43" s="62"/>
      <c r="G43" s="63"/>
    </row>
    <row r="44" spans="1:7" ht="12.75" customHeight="1">
      <c r="A44" s="57"/>
      <c r="B44" s="58" t="s">
        <v>53</v>
      </c>
      <c r="C44" s="104"/>
      <c r="D44" s="60"/>
      <c r="E44" s="61"/>
      <c r="F44" s="62"/>
      <c r="G44" s="63"/>
    </row>
    <row r="45" spans="1:7" ht="12.75" customHeight="1">
      <c r="A45" s="59"/>
      <c r="B45" s="58"/>
      <c r="C45" s="60"/>
      <c r="D45" s="86"/>
      <c r="E45" s="97"/>
      <c r="F45" s="98"/>
      <c r="G45" s="99"/>
    </row>
    <row r="46" spans="1:7" ht="12.75" customHeight="1">
      <c r="A46" s="57"/>
      <c r="B46" s="59"/>
      <c r="C46" s="65"/>
      <c r="D46" s="60"/>
      <c r="E46" s="61"/>
      <c r="F46" s="100"/>
      <c r="G46" s="101"/>
    </row>
    <row r="47" spans="1:7" ht="12.75" customHeight="1">
      <c r="A47" s="57"/>
      <c r="B47" s="59"/>
      <c r="C47" s="65"/>
      <c r="D47" s="86"/>
      <c r="E47" s="61"/>
      <c r="F47" s="100"/>
      <c r="G47" s="101"/>
    </row>
    <row r="48" spans="1:7" ht="12.75" customHeight="1">
      <c r="A48" s="57"/>
      <c r="B48" s="59"/>
      <c r="C48" s="65"/>
      <c r="D48" s="86"/>
      <c r="E48" s="61"/>
      <c r="F48" s="100"/>
      <c r="G48" s="101"/>
    </row>
    <row r="49" spans="1:7" ht="12.75" customHeight="1">
      <c r="A49" s="57"/>
      <c r="B49" s="59"/>
      <c r="C49" s="65"/>
      <c r="D49" s="86"/>
      <c r="E49" s="61"/>
      <c r="F49" s="100"/>
      <c r="G49" s="101"/>
    </row>
    <row r="50" spans="1:7" ht="12.75" customHeight="1">
      <c r="A50" s="57"/>
      <c r="B50" s="59"/>
      <c r="C50" s="65"/>
      <c r="D50" s="86"/>
      <c r="E50" s="61"/>
      <c r="F50" s="100"/>
      <c r="G50" s="101"/>
    </row>
    <row r="51" spans="1:7" ht="12.75" customHeight="1">
      <c r="A51" s="57"/>
      <c r="B51" s="59"/>
      <c r="C51" s="65"/>
      <c r="D51" s="86"/>
      <c r="E51" s="61"/>
      <c r="F51" s="100"/>
      <c r="G51" s="101"/>
    </row>
    <row r="52" spans="1:7" ht="12.75" customHeight="1">
      <c r="A52" s="57"/>
      <c r="B52" s="59"/>
      <c r="C52" s="65"/>
      <c r="D52" s="86"/>
      <c r="E52" s="61"/>
      <c r="F52" s="100"/>
      <c r="G52" s="101"/>
    </row>
    <row r="53" spans="1:7" ht="12.75" customHeight="1">
      <c r="A53" s="92" t="s">
        <v>59</v>
      </c>
      <c r="B53" s="73" t="s">
        <v>60</v>
      </c>
      <c r="C53" s="65"/>
      <c r="D53" s="86"/>
      <c r="E53" s="61"/>
      <c r="F53" s="100"/>
      <c r="G53" s="101"/>
    </row>
    <row r="54" spans="1:7" ht="12.75" customHeight="1">
      <c r="A54" s="105" t="s">
        <v>62</v>
      </c>
      <c r="B54" s="60" t="s">
        <v>63</v>
      </c>
      <c r="C54" s="104"/>
      <c r="D54" s="60">
        <v>1</v>
      </c>
      <c r="E54" s="61">
        <v>5535</v>
      </c>
      <c r="F54" s="62">
        <f>E54*D54</f>
        <v>5535</v>
      </c>
      <c r="G54" s="63">
        <f>PRODUCT(F54,1.21)</f>
        <v>6697.349999999999</v>
      </c>
    </row>
    <row r="55" spans="1:7" ht="12.75" customHeight="1">
      <c r="A55" s="106"/>
      <c r="B55" s="60" t="s">
        <v>64</v>
      </c>
      <c r="C55" s="104"/>
      <c r="D55" s="60"/>
      <c r="E55" s="61"/>
      <c r="F55" s="62"/>
      <c r="G55" s="63"/>
    </row>
    <row r="56" spans="1:7" ht="12.75" customHeight="1">
      <c r="A56" s="59"/>
      <c r="B56" s="58" t="s">
        <v>65</v>
      </c>
      <c r="C56" s="104"/>
      <c r="D56" s="60"/>
      <c r="E56" s="61"/>
      <c r="F56" s="62"/>
      <c r="G56" s="63"/>
    </row>
    <row r="57" spans="1:7" ht="12.75" customHeight="1">
      <c r="A57" s="59"/>
      <c r="B57" s="58" t="s">
        <v>61</v>
      </c>
      <c r="C57" s="104"/>
      <c r="D57" s="60"/>
      <c r="E57" s="61"/>
      <c r="F57" s="62"/>
      <c r="G57" s="63"/>
    </row>
    <row r="58" spans="1:7" ht="12.75" customHeight="1">
      <c r="A58" s="59"/>
      <c r="B58" s="58" t="s">
        <v>66</v>
      </c>
      <c r="C58" s="104"/>
      <c r="D58" s="60"/>
      <c r="E58" s="61"/>
      <c r="F58" s="62"/>
      <c r="G58" s="63"/>
    </row>
    <row r="59" spans="1:7" ht="12.75" customHeight="1">
      <c r="A59" s="59"/>
      <c r="B59" s="59" t="s">
        <v>67</v>
      </c>
      <c r="C59" s="65"/>
      <c r="D59" s="86"/>
      <c r="E59" s="61"/>
      <c r="F59" s="100"/>
      <c r="G59" s="101"/>
    </row>
    <row r="60" spans="1:7" ht="12.75" customHeight="1">
      <c r="A60" s="59"/>
      <c r="B60" s="59" t="s">
        <v>68</v>
      </c>
      <c r="C60" s="65"/>
      <c r="D60" s="86"/>
      <c r="E60" s="61"/>
      <c r="F60" s="100"/>
      <c r="G60" s="101"/>
    </row>
    <row r="61" spans="1:7" ht="12.75" customHeight="1">
      <c r="A61" s="59"/>
      <c r="B61" s="59" t="s">
        <v>69</v>
      </c>
      <c r="C61" s="65"/>
      <c r="D61" s="86"/>
      <c r="E61" s="61"/>
      <c r="F61" s="100"/>
      <c r="G61" s="101"/>
    </row>
    <row r="62" spans="1:7" ht="12.75" customHeight="1">
      <c r="A62" s="59"/>
      <c r="B62" s="59"/>
      <c r="C62" s="65"/>
      <c r="D62" s="86"/>
      <c r="E62" s="61"/>
      <c r="F62" s="100"/>
      <c r="G62" s="101"/>
    </row>
    <row r="63" spans="1:7" ht="12.75" customHeight="1">
      <c r="A63" s="59"/>
      <c r="B63" s="59"/>
      <c r="C63" s="65"/>
      <c r="D63" s="86"/>
      <c r="E63" s="61"/>
      <c r="F63" s="100"/>
      <c r="G63" s="101"/>
    </row>
    <row r="64" spans="1:7" ht="12.75" customHeight="1">
      <c r="A64" s="59"/>
      <c r="B64" s="59"/>
      <c r="C64" s="65"/>
      <c r="D64" s="86"/>
      <c r="E64" s="61"/>
      <c r="F64" s="100"/>
      <c r="G64" s="101"/>
    </row>
    <row r="65" spans="1:7" ht="12.75" customHeight="1">
      <c r="A65" s="59"/>
      <c r="B65" s="59"/>
      <c r="C65" s="65"/>
      <c r="D65" s="86"/>
      <c r="E65" s="61"/>
      <c r="F65" s="100"/>
      <c r="G65" s="101"/>
    </row>
    <row r="66" spans="1:7" ht="12.75" customHeight="1">
      <c r="A66" s="59"/>
      <c r="B66" s="59"/>
      <c r="C66" s="65"/>
      <c r="D66" s="86"/>
      <c r="E66" s="61"/>
      <c r="F66" s="100"/>
      <c r="G66" s="101"/>
    </row>
    <row r="67" spans="1:7" ht="12.75" customHeight="1">
      <c r="A67" s="59"/>
      <c r="B67" s="59"/>
      <c r="C67" s="65"/>
      <c r="D67" s="86"/>
      <c r="E67" s="61"/>
      <c r="F67" s="100"/>
      <c r="G67" s="101"/>
    </row>
    <row r="68" spans="1:7" ht="12.75" customHeight="1">
      <c r="A68" s="59"/>
      <c r="B68" s="59"/>
      <c r="C68" s="65"/>
      <c r="D68" s="86"/>
      <c r="E68" s="61"/>
      <c r="F68" s="100"/>
      <c r="G68" s="101"/>
    </row>
    <row r="69" spans="1:7" ht="12.75" customHeight="1">
      <c r="A69" s="59"/>
      <c r="B69" s="59"/>
      <c r="C69" s="65"/>
      <c r="D69" s="86"/>
      <c r="E69" s="61"/>
      <c r="F69" s="100"/>
      <c r="G69" s="101"/>
    </row>
    <row r="70" spans="1:7" ht="12.75" customHeight="1">
      <c r="A70" s="59"/>
      <c r="B70" s="59"/>
      <c r="C70" s="65"/>
      <c r="D70" s="86"/>
      <c r="E70" s="61"/>
      <c r="F70" s="100"/>
      <c r="G70" s="101"/>
    </row>
    <row r="71" spans="1:7" ht="12.75" customHeight="1">
      <c r="A71" s="59"/>
      <c r="B71" s="59"/>
      <c r="C71" s="65"/>
      <c r="D71" s="86"/>
      <c r="E71" s="61"/>
      <c r="F71" s="100"/>
      <c r="G71" s="101"/>
    </row>
    <row r="72" spans="1:7" ht="12.75" customHeight="1">
      <c r="A72" s="59"/>
      <c r="B72" s="59"/>
      <c r="C72" s="65"/>
      <c r="D72" s="86"/>
      <c r="E72" s="61"/>
      <c r="F72" s="100"/>
      <c r="G72" s="101"/>
    </row>
    <row r="73" spans="1:7" ht="12.75" customHeight="1">
      <c r="A73" s="92" t="s">
        <v>70</v>
      </c>
      <c r="B73" s="73" t="s">
        <v>71</v>
      </c>
      <c r="C73" s="65"/>
      <c r="D73" s="86"/>
      <c r="E73" s="61"/>
      <c r="F73" s="100"/>
      <c r="G73" s="101"/>
    </row>
    <row r="74" spans="1:7" ht="12.75" customHeight="1">
      <c r="A74" s="57" t="s">
        <v>78</v>
      </c>
      <c r="B74" s="59" t="s">
        <v>72</v>
      </c>
      <c r="C74" s="59"/>
      <c r="D74" s="86">
        <v>4</v>
      </c>
      <c r="E74" s="61">
        <v>3440</v>
      </c>
      <c r="F74" s="62">
        <f>E74*D74</f>
        <v>13760</v>
      </c>
      <c r="G74" s="63">
        <f>PRODUCT(F74,1.21)</f>
        <v>16649.6</v>
      </c>
    </row>
    <row r="75" spans="1:7" ht="12.75" customHeight="1">
      <c r="A75" s="57"/>
      <c r="B75" s="59" t="s">
        <v>79</v>
      </c>
      <c r="C75"/>
      <c r="D75" s="60"/>
      <c r="E75" s="61"/>
      <c r="F75" s="62"/>
      <c r="G75" s="63"/>
    </row>
    <row r="76" spans="1:7" ht="12.75" customHeight="1">
      <c r="A76" s="57"/>
      <c r="B76" s="59" t="s">
        <v>73</v>
      </c>
      <c r="C76"/>
      <c r="D76" s="60"/>
      <c r="E76" s="61"/>
      <c r="F76" s="62"/>
      <c r="G76" s="63"/>
    </row>
    <row r="77" spans="1:7" ht="12.75" customHeight="1">
      <c r="A77" s="57"/>
      <c r="B77" s="59" t="s">
        <v>74</v>
      </c>
      <c r="C77"/>
      <c r="D77" s="60"/>
      <c r="E77" s="61"/>
      <c r="F77" s="62"/>
      <c r="G77" s="63"/>
    </row>
    <row r="78" spans="1:7" ht="12.75" customHeight="1">
      <c r="A78" s="57"/>
      <c r="B78" s="59" t="s">
        <v>80</v>
      </c>
      <c r="C78"/>
      <c r="D78" s="60"/>
      <c r="E78" s="61"/>
      <c r="F78" s="62"/>
      <c r="G78" s="63"/>
    </row>
    <row r="79" spans="1:7" ht="12.75" customHeight="1">
      <c r="A79" s="57"/>
      <c r="B79" s="59" t="s">
        <v>81</v>
      </c>
      <c r="C79"/>
      <c r="D79" s="60"/>
      <c r="E79" s="61"/>
      <c r="F79" s="62"/>
      <c r="G79" s="63"/>
    </row>
    <row r="80" spans="1:7" ht="12.75" customHeight="1">
      <c r="A80" s="57"/>
      <c r="B80" s="59" t="s">
        <v>82</v>
      </c>
      <c r="C80"/>
      <c r="D80" s="60"/>
      <c r="E80" s="61"/>
      <c r="F80" s="62"/>
      <c r="G80" s="63"/>
    </row>
    <row r="81" spans="1:7" ht="12.75" customHeight="1">
      <c r="A81" s="57"/>
      <c r="B81" s="59" t="s">
        <v>75</v>
      </c>
      <c r="C81"/>
      <c r="D81" s="60"/>
      <c r="E81" s="61"/>
      <c r="F81" s="62"/>
      <c r="G81" s="63"/>
    </row>
    <row r="82" spans="1:7" ht="12.75" customHeight="1">
      <c r="A82" s="57"/>
      <c r="B82" s="59" t="s">
        <v>76</v>
      </c>
      <c r="C82"/>
      <c r="D82" s="60"/>
      <c r="E82" s="61"/>
      <c r="F82" s="62"/>
      <c r="G82" s="63"/>
    </row>
    <row r="83" spans="1:7" ht="12.75" customHeight="1">
      <c r="A83" s="57"/>
      <c r="B83" s="59" t="s">
        <v>77</v>
      </c>
      <c r="C83"/>
      <c r="D83" s="60"/>
      <c r="E83" s="61"/>
      <c r="F83" s="62"/>
      <c r="G83" s="63"/>
    </row>
    <row r="84" spans="1:7" ht="12.75" customHeight="1">
      <c r="A84" s="59"/>
      <c r="B84" s="59"/>
      <c r="C84" s="65"/>
      <c r="D84" s="86"/>
      <c r="E84" s="61"/>
      <c r="F84" s="100"/>
      <c r="G84" s="101"/>
    </row>
    <row r="85" spans="1:7" ht="12.75" customHeight="1">
      <c r="A85" s="59"/>
      <c r="B85" s="59"/>
      <c r="C85" s="65"/>
      <c r="D85" s="86"/>
      <c r="E85" s="61"/>
      <c r="F85" s="100"/>
      <c r="G85" s="101"/>
    </row>
    <row r="86" spans="1:7" ht="12.75" customHeight="1">
      <c r="A86" s="59"/>
      <c r="B86" s="59"/>
      <c r="C86" s="65"/>
      <c r="D86" s="86"/>
      <c r="E86" s="61"/>
      <c r="F86" s="100"/>
      <c r="G86" s="101"/>
    </row>
    <row r="87" spans="1:7" ht="12.75" customHeight="1">
      <c r="A87" s="59"/>
      <c r="B87" s="59"/>
      <c r="C87" s="65"/>
      <c r="D87" s="86"/>
      <c r="E87" s="61"/>
      <c r="F87" s="100"/>
      <c r="G87" s="101"/>
    </row>
    <row r="88" spans="1:7" ht="12.75" customHeight="1">
      <c r="A88" s="59"/>
      <c r="B88" s="59"/>
      <c r="C88" s="65"/>
      <c r="D88" s="86"/>
      <c r="E88" s="61"/>
      <c r="F88" s="100"/>
      <c r="G88" s="101"/>
    </row>
    <row r="89" spans="1:7" ht="12.75" customHeight="1">
      <c r="A89" s="59"/>
      <c r="B89" s="59"/>
      <c r="C89" s="65"/>
      <c r="D89" s="86"/>
      <c r="E89" s="61"/>
      <c r="F89" s="100"/>
      <c r="G89" s="101"/>
    </row>
    <row r="90" spans="1:7" ht="12.75" customHeight="1">
      <c r="A90" s="59"/>
      <c r="B90" s="58"/>
      <c r="C90" s="60"/>
      <c r="D90" s="102"/>
      <c r="E90" s="103"/>
      <c r="F90" s="100"/>
      <c r="G90" s="101"/>
    </row>
    <row r="91" spans="1:7" ht="12.75" customHeight="1">
      <c r="A91" s="59"/>
      <c r="B91" s="58"/>
      <c r="C91" s="60"/>
      <c r="D91" s="102"/>
      <c r="E91" s="103"/>
      <c r="F91" s="100"/>
      <c r="G91" s="101"/>
    </row>
    <row r="92" spans="1:7" ht="12.75" customHeight="1">
      <c r="A92" s="59"/>
      <c r="B92" s="58"/>
      <c r="C92" s="60"/>
      <c r="D92" s="102"/>
      <c r="E92" s="103"/>
      <c r="F92" s="100"/>
      <c r="G92" s="101"/>
    </row>
    <row r="93" spans="1:7" ht="12.75" customHeight="1">
      <c r="A93" s="59"/>
      <c r="B93" s="58"/>
      <c r="C93" s="60"/>
      <c r="D93" s="102"/>
      <c r="E93" s="103"/>
      <c r="F93" s="100"/>
      <c r="G93" s="101"/>
    </row>
    <row r="94" spans="1:7" ht="12.75" customHeight="1">
      <c r="A94" s="59"/>
      <c r="B94" s="58"/>
      <c r="C94" s="60"/>
      <c r="D94" s="102"/>
      <c r="E94" s="103"/>
      <c r="F94" s="100"/>
      <c r="G94" s="101"/>
    </row>
    <row r="95" spans="1:7" ht="12.75" customHeight="1">
      <c r="A95" s="59"/>
      <c r="B95" s="58"/>
      <c r="C95" s="60"/>
      <c r="D95" s="102"/>
      <c r="E95" s="103"/>
      <c r="F95" s="100"/>
      <c r="G95" s="101"/>
    </row>
    <row r="96" spans="1:7" ht="12.75" customHeight="1">
      <c r="A96" s="59"/>
      <c r="B96" s="58"/>
      <c r="C96" s="60"/>
      <c r="D96" s="102"/>
      <c r="E96" s="103"/>
      <c r="F96" s="100"/>
      <c r="G96" s="101"/>
    </row>
    <row r="97" spans="1:7" ht="12.75" customHeight="1">
      <c r="A97" s="59"/>
      <c r="B97" s="58"/>
      <c r="C97" s="60"/>
      <c r="D97" s="102"/>
      <c r="E97" s="103"/>
      <c r="F97" s="100"/>
      <c r="G97" s="101"/>
    </row>
    <row r="98" spans="1:7" ht="12.75" customHeight="1">
      <c r="A98" s="59"/>
      <c r="B98" s="58"/>
      <c r="C98" s="60"/>
      <c r="D98" s="102"/>
      <c r="E98" s="103"/>
      <c r="F98" s="100"/>
      <c r="G98" s="101"/>
    </row>
    <row r="99" spans="1:7" ht="12.75" customHeight="1">
      <c r="A99" s="59"/>
      <c r="B99" s="58"/>
      <c r="C99" s="60"/>
      <c r="D99" s="102"/>
      <c r="E99" s="103"/>
      <c r="F99" s="100"/>
      <c r="G99" s="101"/>
    </row>
    <row r="100" spans="1:7" ht="12.75" customHeight="1">
      <c r="A100" s="59"/>
      <c r="B100" s="58"/>
      <c r="C100" s="60"/>
      <c r="D100" s="102"/>
      <c r="E100" s="103"/>
      <c r="F100" s="100"/>
      <c r="G100" s="101"/>
    </row>
    <row r="101" spans="1:7" ht="12.75" customHeight="1">
      <c r="A101" s="59"/>
      <c r="B101" s="58"/>
      <c r="C101" s="60"/>
      <c r="D101" s="102"/>
      <c r="E101" s="103"/>
      <c r="F101" s="100"/>
      <c r="G101" s="101"/>
    </row>
    <row r="102" spans="1:7" ht="12.75" customHeight="1">
      <c r="A102" s="59"/>
      <c r="B102" s="58"/>
      <c r="C102" s="60"/>
      <c r="D102" s="102"/>
      <c r="E102" s="103"/>
      <c r="F102" s="100"/>
      <c r="G102" s="101"/>
    </row>
    <row r="103" spans="1:7" ht="12.75" customHeight="1">
      <c r="A103" s="59"/>
      <c r="B103" s="58"/>
      <c r="C103" s="60"/>
      <c r="D103" s="102"/>
      <c r="E103" s="103"/>
      <c r="F103" s="100"/>
      <c r="G103" s="101"/>
    </row>
    <row r="104" spans="1:7" ht="12.75" customHeight="1">
      <c r="A104" s="59"/>
      <c r="B104" s="58"/>
      <c r="C104" s="60"/>
      <c r="D104" s="102"/>
      <c r="E104" s="103"/>
      <c r="F104" s="100"/>
      <c r="G104" s="101"/>
    </row>
    <row r="105" spans="1:7" ht="12.75" customHeight="1">
      <c r="A105" s="92" t="s">
        <v>83</v>
      </c>
      <c r="B105" s="73" t="s">
        <v>84</v>
      </c>
      <c r="C105" s="60"/>
      <c r="D105" s="102"/>
      <c r="E105" s="103"/>
      <c r="F105" s="100"/>
      <c r="G105" s="101"/>
    </row>
    <row r="106" spans="1:7" ht="12.75" customHeight="1">
      <c r="A106" s="107" t="s">
        <v>85</v>
      </c>
      <c r="B106" s="108" t="s">
        <v>86</v>
      </c>
      <c r="C106" s="59"/>
      <c r="D106" s="86">
        <v>1</v>
      </c>
      <c r="E106" s="61">
        <v>1345</v>
      </c>
      <c r="F106" s="62">
        <f>E106*D106</f>
        <v>1345</v>
      </c>
      <c r="G106" s="63">
        <f>PRODUCT(F106,1.21)</f>
        <v>1627.45</v>
      </c>
    </row>
    <row r="107" spans="1:7" ht="12.75" customHeight="1">
      <c r="A107" s="59"/>
      <c r="B107" s="58" t="s">
        <v>87</v>
      </c>
      <c r="C107" s="60"/>
      <c r="D107" s="102"/>
      <c r="E107" s="103"/>
      <c r="F107" s="100"/>
      <c r="G107" s="101"/>
    </row>
    <row r="108" spans="1:7" ht="12.75" customHeight="1">
      <c r="A108" s="59"/>
      <c r="B108" s="58" t="s">
        <v>88</v>
      </c>
      <c r="C108" s="60"/>
      <c r="D108" s="102"/>
      <c r="E108" s="103"/>
      <c r="F108" s="100"/>
      <c r="G108" s="101"/>
    </row>
    <row r="109" spans="1:7" ht="12.75" customHeight="1">
      <c r="A109" s="59"/>
      <c r="B109" s="58"/>
      <c r="C109" s="60"/>
      <c r="D109" s="102"/>
      <c r="E109" s="103"/>
      <c r="F109" s="100"/>
      <c r="G109" s="101"/>
    </row>
    <row r="110" spans="1:7" ht="12.75" customHeight="1">
      <c r="A110" s="107" t="s">
        <v>89</v>
      </c>
      <c r="B110" s="108" t="s">
        <v>90</v>
      </c>
      <c r="C110" s="59"/>
      <c r="D110" s="86">
        <v>1</v>
      </c>
      <c r="E110" s="61">
        <v>690</v>
      </c>
      <c r="F110" s="62">
        <f>E110*D110</f>
        <v>690</v>
      </c>
      <c r="G110" s="63">
        <f>PRODUCT(F110,1.21)</f>
        <v>834.9</v>
      </c>
    </row>
    <row r="111" spans="1:7" ht="12.75" customHeight="1">
      <c r="A111" s="59"/>
      <c r="B111" s="58" t="s">
        <v>87</v>
      </c>
      <c r="C111" s="60"/>
      <c r="D111" s="102"/>
      <c r="E111" s="103"/>
      <c r="F111" s="100"/>
      <c r="G111" s="101"/>
    </row>
    <row r="112" spans="1:7" ht="12.75" customHeight="1">
      <c r="A112" s="59"/>
      <c r="B112" s="58" t="s">
        <v>91</v>
      </c>
      <c r="C112" s="60"/>
      <c r="D112" s="102"/>
      <c r="E112" s="103"/>
      <c r="F112" s="100"/>
      <c r="G112" s="101"/>
    </row>
    <row r="113" spans="1:7" ht="12.75" customHeight="1">
      <c r="A113" s="59"/>
      <c r="B113" s="58"/>
      <c r="C113" s="60"/>
      <c r="D113" s="102"/>
      <c r="E113" s="103"/>
      <c r="F113" s="100"/>
      <c r="G113" s="101"/>
    </row>
    <row r="114" spans="1:7" ht="12.75" customHeight="1">
      <c r="A114" s="59"/>
      <c r="B114" s="58"/>
      <c r="C114" s="60"/>
      <c r="D114" s="102"/>
      <c r="E114" s="103"/>
      <c r="F114" s="100"/>
      <c r="G114" s="101"/>
    </row>
    <row r="115" spans="1:7" ht="12.75" customHeight="1">
      <c r="A115" s="59"/>
      <c r="B115" s="58"/>
      <c r="C115" s="60"/>
      <c r="D115" s="102"/>
      <c r="E115" s="103"/>
      <c r="F115" s="100"/>
      <c r="G115" s="101"/>
    </row>
    <row r="116" spans="1:7" ht="12.75" customHeight="1">
      <c r="A116" s="59"/>
      <c r="B116" s="58"/>
      <c r="C116" s="60"/>
      <c r="D116" s="102"/>
      <c r="E116" s="103"/>
      <c r="F116" s="100"/>
      <c r="G116" s="101"/>
    </row>
    <row r="117" spans="1:7" ht="12.75" customHeight="1">
      <c r="A117" s="59"/>
      <c r="B117" s="58"/>
      <c r="C117" s="60"/>
      <c r="D117" s="102"/>
      <c r="E117" s="103"/>
      <c r="F117" s="100"/>
      <c r="G117" s="101"/>
    </row>
    <row r="118" spans="1:7" ht="12.75" customHeight="1">
      <c r="A118" s="59"/>
      <c r="B118" s="58"/>
      <c r="C118" s="60"/>
      <c r="D118" s="102"/>
      <c r="E118" s="103"/>
      <c r="F118" s="100"/>
      <c r="G118" s="101"/>
    </row>
    <row r="119" spans="1:7" ht="12.75" customHeight="1">
      <c r="A119" s="59"/>
      <c r="B119" s="58"/>
      <c r="C119" s="60"/>
      <c r="D119" s="102"/>
      <c r="E119" s="103"/>
      <c r="F119" s="100"/>
      <c r="G119" s="101"/>
    </row>
    <row r="120" spans="1:7" ht="12.75" customHeight="1">
      <c r="A120" s="59"/>
      <c r="B120" s="58"/>
      <c r="C120" s="60"/>
      <c r="D120" s="102"/>
      <c r="E120" s="103"/>
      <c r="F120" s="100"/>
      <c r="G120" s="101"/>
    </row>
    <row r="121" spans="1:7" ht="12.75" customHeight="1">
      <c r="A121" s="59"/>
      <c r="B121" s="58"/>
      <c r="C121" s="60"/>
      <c r="D121" s="102"/>
      <c r="E121" s="103"/>
      <c r="F121" s="100"/>
      <c r="G121" s="101"/>
    </row>
    <row r="122" spans="1:7" ht="12.75" customHeight="1">
      <c r="A122" s="59"/>
      <c r="B122" s="58"/>
      <c r="C122" s="60"/>
      <c r="D122" s="102"/>
      <c r="E122" s="103"/>
      <c r="F122" s="100"/>
      <c r="G122" s="101"/>
    </row>
    <row r="123" spans="1:7" ht="12.75" customHeight="1">
      <c r="A123" s="59"/>
      <c r="B123" s="58"/>
      <c r="C123" s="60"/>
      <c r="D123" s="102"/>
      <c r="E123" s="103"/>
      <c r="F123" s="100"/>
      <c r="G123" s="101"/>
    </row>
    <row r="124" spans="1:7" ht="12.75" customHeight="1">
      <c r="A124" s="59"/>
      <c r="B124" s="58"/>
      <c r="C124" s="60"/>
      <c r="D124" s="102"/>
      <c r="E124" s="103"/>
      <c r="F124" s="100"/>
      <c r="G124" s="101"/>
    </row>
    <row r="125" spans="1:7" ht="12.75" customHeight="1">
      <c r="A125" s="59"/>
      <c r="B125" s="58"/>
      <c r="C125" s="60"/>
      <c r="D125" s="102"/>
      <c r="E125" s="103"/>
      <c r="F125" s="100"/>
      <c r="G125" s="101"/>
    </row>
    <row r="126" spans="1:7" ht="12.75" customHeight="1">
      <c r="A126" s="92" t="s">
        <v>92</v>
      </c>
      <c r="B126" s="73" t="s">
        <v>93</v>
      </c>
      <c r="C126" s="60"/>
      <c r="D126" s="102"/>
      <c r="E126" s="103"/>
      <c r="F126" s="100"/>
      <c r="G126" s="101"/>
    </row>
    <row r="127" spans="1:7" ht="12.75" customHeight="1">
      <c r="A127" s="105" t="s">
        <v>94</v>
      </c>
      <c r="B127" s="60" t="s">
        <v>95</v>
      </c>
      <c r="C127" s="104"/>
      <c r="D127" s="60">
        <v>1</v>
      </c>
      <c r="E127" s="61">
        <v>5615</v>
      </c>
      <c r="F127" s="62">
        <f>E127*D127</f>
        <v>5615</v>
      </c>
      <c r="G127" s="63">
        <f>PRODUCT(F127,1.21)</f>
        <v>6794.15</v>
      </c>
    </row>
    <row r="128" spans="1:7" ht="12.75" customHeight="1">
      <c r="A128" s="106"/>
      <c r="B128" s="60" t="s">
        <v>64</v>
      </c>
      <c r="C128" s="104"/>
      <c r="D128" s="60"/>
      <c r="E128" s="61"/>
      <c r="F128" s="62"/>
      <c r="G128" s="63"/>
    </row>
    <row r="129" spans="1:7" ht="12.75" customHeight="1">
      <c r="A129" s="59"/>
      <c r="B129" s="58" t="s">
        <v>65</v>
      </c>
      <c r="C129" s="104"/>
      <c r="D129" s="60"/>
      <c r="E129" s="61"/>
      <c r="F129" s="62"/>
      <c r="G129" s="63"/>
    </row>
    <row r="130" spans="1:7" ht="12.75" customHeight="1">
      <c r="A130" s="59"/>
      <c r="B130" s="58" t="s">
        <v>61</v>
      </c>
      <c r="C130" s="104"/>
      <c r="D130" s="60"/>
      <c r="E130" s="61"/>
      <c r="F130" s="62"/>
      <c r="G130" s="63"/>
    </row>
    <row r="131" spans="1:7" ht="12.75" customHeight="1">
      <c r="A131" s="59"/>
      <c r="B131" s="58" t="s">
        <v>66</v>
      </c>
      <c r="C131" s="104"/>
      <c r="D131" s="60"/>
      <c r="E131" s="61"/>
      <c r="F131" s="62"/>
      <c r="G131" s="63"/>
    </row>
    <row r="132" spans="1:7" ht="12.75" customHeight="1">
      <c r="A132" s="59"/>
      <c r="B132" s="59" t="s">
        <v>67</v>
      </c>
      <c r="C132" s="65"/>
      <c r="D132" s="86"/>
      <c r="E132" s="61"/>
      <c r="F132" s="100"/>
      <c r="G132" s="101"/>
    </row>
    <row r="133" spans="1:7" ht="12.75" customHeight="1">
      <c r="A133" s="59"/>
      <c r="B133" s="59" t="s">
        <v>68</v>
      </c>
      <c r="C133" s="65"/>
      <c r="D133" s="86"/>
      <c r="E133" s="61"/>
      <c r="F133" s="100"/>
      <c r="G133" s="101"/>
    </row>
    <row r="134" spans="1:7" ht="12.75" customHeight="1">
      <c r="A134" s="59"/>
      <c r="B134" s="59" t="s">
        <v>96</v>
      </c>
      <c r="C134" s="65"/>
      <c r="D134" s="86"/>
      <c r="E134" s="61"/>
      <c r="F134" s="100"/>
      <c r="G134" s="101"/>
    </row>
    <row r="135" spans="1:7" ht="12.75" customHeight="1">
      <c r="A135" s="59"/>
      <c r="B135" s="59"/>
      <c r="C135" s="65"/>
      <c r="D135" s="86"/>
      <c r="E135" s="61"/>
      <c r="F135" s="100"/>
      <c r="G135" s="101"/>
    </row>
    <row r="136" spans="1:7" ht="12.75" customHeight="1">
      <c r="A136" s="59"/>
      <c r="B136" s="59"/>
      <c r="C136" s="65"/>
      <c r="D136" s="86"/>
      <c r="E136" s="61"/>
      <c r="F136" s="100"/>
      <c r="G136" s="101"/>
    </row>
    <row r="137" spans="1:7" ht="12.75" customHeight="1">
      <c r="A137" s="59"/>
      <c r="B137" s="59"/>
      <c r="C137" s="65"/>
      <c r="D137" s="86"/>
      <c r="E137" s="61"/>
      <c r="F137" s="100"/>
      <c r="G137" s="101"/>
    </row>
    <row r="138" spans="1:7" ht="12.75" customHeight="1">
      <c r="A138" s="59"/>
      <c r="B138" s="59"/>
      <c r="C138" s="65"/>
      <c r="D138" s="86"/>
      <c r="E138" s="61"/>
      <c r="F138" s="100"/>
      <c r="G138" s="101"/>
    </row>
    <row r="139" spans="1:7" ht="12.75" customHeight="1">
      <c r="A139" s="59"/>
      <c r="B139" s="59"/>
      <c r="C139" s="65"/>
      <c r="D139" s="86"/>
      <c r="E139" s="61"/>
      <c r="F139" s="100"/>
      <c r="G139" s="101"/>
    </row>
    <row r="140" spans="1:7" ht="12.75" customHeight="1">
      <c r="A140" s="59"/>
      <c r="B140" s="59"/>
      <c r="C140" s="65"/>
      <c r="D140" s="86"/>
      <c r="E140" s="61"/>
      <c r="F140" s="100"/>
      <c r="G140" s="101"/>
    </row>
    <row r="141" spans="1:7" ht="12.75" customHeight="1">
      <c r="A141" s="59"/>
      <c r="B141" s="59"/>
      <c r="C141" s="65"/>
      <c r="D141" s="86"/>
      <c r="E141" s="61"/>
      <c r="F141" s="100"/>
      <c r="G141" s="101"/>
    </row>
    <row r="142" spans="1:7" ht="12.75" customHeight="1">
      <c r="A142" s="59"/>
      <c r="B142" s="59"/>
      <c r="C142" s="65"/>
      <c r="D142" s="86"/>
      <c r="E142" s="61"/>
      <c r="F142" s="100"/>
      <c r="G142" s="101"/>
    </row>
    <row r="143" spans="1:7" ht="12.75" customHeight="1">
      <c r="A143" s="59"/>
      <c r="B143" s="59"/>
      <c r="C143" s="65"/>
      <c r="D143" s="86"/>
      <c r="E143" s="61"/>
      <c r="F143" s="100"/>
      <c r="G143" s="101"/>
    </row>
    <row r="144" spans="1:7" ht="12.75" customHeight="1">
      <c r="A144" s="59"/>
      <c r="B144" s="59"/>
      <c r="C144" s="65"/>
      <c r="D144" s="86"/>
      <c r="E144" s="61"/>
      <c r="F144" s="100"/>
      <c r="G144" s="101"/>
    </row>
    <row r="145" spans="1:7" ht="12.75" customHeight="1">
      <c r="A145" s="59"/>
      <c r="B145" s="58"/>
      <c r="C145" s="60"/>
      <c r="D145" s="102"/>
      <c r="E145" s="103"/>
      <c r="F145" s="100"/>
      <c r="G145" s="101"/>
    </row>
    <row r="146" spans="1:7" ht="12.75" customHeight="1">
      <c r="A146" s="59"/>
      <c r="B146" s="58"/>
      <c r="C146" s="60"/>
      <c r="D146" s="102"/>
      <c r="E146" s="103"/>
      <c r="F146" s="100"/>
      <c r="G146" s="101"/>
    </row>
    <row r="147" spans="1:7" ht="12.75" customHeight="1">
      <c r="A147" s="59"/>
      <c r="B147" s="58"/>
      <c r="C147" s="60"/>
      <c r="D147" s="102"/>
      <c r="E147" s="103"/>
      <c r="F147" s="100"/>
      <c r="G147" s="101"/>
    </row>
    <row r="148" spans="1:7" ht="12.75" customHeight="1">
      <c r="A148" s="59"/>
      <c r="B148" s="58"/>
      <c r="C148" s="60"/>
      <c r="D148" s="102"/>
      <c r="E148" s="103"/>
      <c r="F148" s="100"/>
      <c r="G148" s="101"/>
    </row>
    <row r="149" spans="1:7" ht="12.75" customHeight="1">
      <c r="A149" s="59"/>
      <c r="B149" s="58"/>
      <c r="C149" s="60"/>
      <c r="D149" s="102"/>
      <c r="E149" s="103"/>
      <c r="F149" s="100"/>
      <c r="G149" s="101"/>
    </row>
    <row r="150" spans="1:7" ht="12.75" customHeight="1">
      <c r="A150" s="59"/>
      <c r="B150" s="58"/>
      <c r="C150" s="60"/>
      <c r="D150" s="102"/>
      <c r="E150" s="103"/>
      <c r="F150" s="100"/>
      <c r="G150" s="101"/>
    </row>
    <row r="151" spans="1:7" ht="12.75" customHeight="1">
      <c r="A151" s="59"/>
      <c r="B151" s="58"/>
      <c r="C151" s="60"/>
      <c r="D151" s="102"/>
      <c r="E151" s="103"/>
      <c r="F151" s="100"/>
      <c r="G151" s="101"/>
    </row>
    <row r="152" spans="1:7" ht="12.75" customHeight="1">
      <c r="A152" s="59"/>
      <c r="B152" s="58"/>
      <c r="C152" s="60"/>
      <c r="D152" s="102"/>
      <c r="E152" s="103"/>
      <c r="F152" s="100"/>
      <c r="G152" s="101"/>
    </row>
    <row r="153" spans="1:7" ht="12.75" customHeight="1">
      <c r="A153" s="59"/>
      <c r="B153" s="58"/>
      <c r="C153" s="60"/>
      <c r="D153" s="102"/>
      <c r="E153" s="103"/>
      <c r="F153" s="100"/>
      <c r="G153" s="101"/>
    </row>
    <row r="154" spans="1:7" ht="12.75" customHeight="1">
      <c r="A154" s="59"/>
      <c r="B154" s="58"/>
      <c r="C154" s="60"/>
      <c r="D154" s="102"/>
      <c r="E154" s="103"/>
      <c r="F154" s="100"/>
      <c r="G154" s="101"/>
    </row>
    <row r="155" spans="1:7" ht="12.75" customHeight="1">
      <c r="A155" s="59"/>
      <c r="B155" s="58"/>
      <c r="C155" s="60"/>
      <c r="D155" s="102"/>
      <c r="E155" s="103"/>
      <c r="F155" s="100"/>
      <c r="G155" s="101"/>
    </row>
    <row r="156" spans="1:7" ht="12.75" customHeight="1">
      <c r="A156" s="59"/>
      <c r="B156" s="58"/>
      <c r="C156" s="60"/>
      <c r="D156" s="102"/>
      <c r="E156" s="103"/>
      <c r="F156" s="100"/>
      <c r="G156" s="101"/>
    </row>
    <row r="157" spans="1:7" ht="12.75" customHeight="1">
      <c r="A157" s="59"/>
      <c r="B157" s="58"/>
      <c r="C157" s="60"/>
      <c r="D157" s="102"/>
      <c r="E157" s="103"/>
      <c r="F157" s="100"/>
      <c r="G157" s="101"/>
    </row>
    <row r="158" spans="1:7" ht="12.75" customHeight="1">
      <c r="A158" s="59"/>
      <c r="B158" s="58"/>
      <c r="C158" s="60"/>
      <c r="D158" s="102"/>
      <c r="E158" s="103"/>
      <c r="F158" s="100"/>
      <c r="G158" s="101"/>
    </row>
    <row r="159" spans="1:8" s="65" customFormat="1" ht="13.5" customHeight="1">
      <c r="A159" s="66"/>
      <c r="B159" s="68"/>
      <c r="C159" s="67"/>
      <c r="D159" s="67"/>
      <c r="E159" s="68"/>
      <c r="F159" s="69"/>
      <c r="G159" s="70"/>
      <c r="H159"/>
    </row>
    <row r="160" spans="1:8" s="65" customFormat="1" ht="13.5" customHeight="1">
      <c r="A160" s="96" t="s">
        <v>34</v>
      </c>
      <c r="B160" s="72"/>
      <c r="C160" s="60"/>
      <c r="D160" s="60"/>
      <c r="E160" s="61"/>
      <c r="F160" s="62"/>
      <c r="G160" s="71"/>
      <c r="H160"/>
    </row>
    <row r="161" spans="1:8" s="65" customFormat="1" ht="13.5" customHeight="1">
      <c r="A161" s="77" t="s">
        <v>31</v>
      </c>
      <c r="B161" s="37"/>
      <c r="C161" s="60"/>
      <c r="D161" s="60"/>
      <c r="E161" s="61"/>
      <c r="F161" s="62"/>
      <c r="G161" s="71"/>
      <c r="H161"/>
    </row>
    <row r="162" spans="1:8" s="65" customFormat="1" ht="13.5" customHeight="1">
      <c r="A162" s="77"/>
      <c r="B162" s="37"/>
      <c r="C162" s="73"/>
      <c r="D162" s="73"/>
      <c r="E162" s="74"/>
      <c r="F162" s="75"/>
      <c r="G162" s="76"/>
      <c r="H162"/>
    </row>
    <row r="163" spans="1:8" s="65" customFormat="1" ht="13.5" customHeight="1">
      <c r="A163" s="77" t="s">
        <v>20</v>
      </c>
      <c r="B163" s="37"/>
      <c r="C163" s="6"/>
      <c r="D163" s="7"/>
      <c r="E163" s="8"/>
      <c r="F163" s="3"/>
      <c r="G163" s="4"/>
      <c r="H163"/>
    </row>
    <row r="164" spans="1:8" s="65" customFormat="1" ht="13.5" customHeight="1">
      <c r="A164" s="7" t="s">
        <v>21</v>
      </c>
      <c r="B164" s="6" t="s">
        <v>36</v>
      </c>
      <c r="C164" s="6"/>
      <c r="D164" s="7"/>
      <c r="E164" s="8"/>
      <c r="F164" s="3"/>
      <c r="G164" s="4"/>
      <c r="H164"/>
    </row>
    <row r="165" spans="1:8" s="65" customFormat="1" ht="13.5" customHeight="1">
      <c r="A165" s="7" t="s">
        <v>22</v>
      </c>
      <c r="B165" s="6" t="s">
        <v>23</v>
      </c>
      <c r="C165" s="6"/>
      <c r="D165" s="7"/>
      <c r="E165" s="8"/>
      <c r="F165" s="3"/>
      <c r="G165" s="4"/>
      <c r="H165"/>
    </row>
    <row r="166" spans="1:8" s="65" customFormat="1" ht="13.5" customHeight="1">
      <c r="A166" s="112" t="s">
        <v>32</v>
      </c>
      <c r="B166" s="112"/>
      <c r="C166" s="112"/>
      <c r="D166" s="112"/>
      <c r="E166" s="8"/>
      <c r="F166" s="3"/>
      <c r="G166" s="4"/>
      <c r="H166"/>
    </row>
    <row r="167" spans="1:8" s="65" customFormat="1" ht="13.5" customHeight="1">
      <c r="A167" s="112"/>
      <c r="B167" s="112"/>
      <c r="C167" s="112"/>
      <c r="D167" s="112"/>
      <c r="E167" s="8"/>
      <c r="F167" s="78" t="s">
        <v>24</v>
      </c>
      <c r="G167" s="79">
        <f>SUM(F26:F159)</f>
        <v>34668</v>
      </c>
      <c r="H167"/>
    </row>
    <row r="168" spans="1:8" s="65" customFormat="1" ht="13.5" customHeight="1">
      <c r="A168" s="112"/>
      <c r="B168" s="112"/>
      <c r="C168" s="112"/>
      <c r="D168" s="112"/>
      <c r="E168" s="8"/>
      <c r="F168" s="78" t="s">
        <v>25</v>
      </c>
      <c r="G168" s="80">
        <v>0</v>
      </c>
      <c r="H168"/>
    </row>
    <row r="169" spans="1:8" s="65" customFormat="1" ht="13.5" customHeight="1">
      <c r="A169" s="112"/>
      <c r="B169" s="112"/>
      <c r="C169" s="112"/>
      <c r="D169" s="112"/>
      <c r="E169" s="8"/>
      <c r="F169" s="78" t="s">
        <v>26</v>
      </c>
      <c r="G169" s="79">
        <f>G167*(1-G168)/1</f>
        <v>34668</v>
      </c>
      <c r="H169"/>
    </row>
    <row r="170" spans="1:8" s="65" customFormat="1" ht="13.5" customHeight="1">
      <c r="A170" s="112"/>
      <c r="B170" s="112"/>
      <c r="C170" s="112"/>
      <c r="D170" s="112"/>
      <c r="E170" s="8"/>
      <c r="F170" s="78" t="s">
        <v>30</v>
      </c>
      <c r="G170" s="79">
        <f>G169*0.21</f>
        <v>7280.28</v>
      </c>
      <c r="H170"/>
    </row>
    <row r="171" spans="1:8" s="65" customFormat="1" ht="13.5" customHeight="1">
      <c r="A171" s="113" t="s">
        <v>27</v>
      </c>
      <c r="B171" s="113"/>
      <c r="C171" s="113"/>
      <c r="D171" s="113"/>
      <c r="E171" s="3"/>
      <c r="F171" s="78" t="s">
        <v>28</v>
      </c>
      <c r="G171" s="79">
        <f>G169+G170</f>
        <v>41948.28</v>
      </c>
      <c r="H171"/>
    </row>
    <row r="172" spans="1:8" s="65" customFormat="1" ht="13.5" customHeight="1">
      <c r="A172" s="113"/>
      <c r="B172" s="113"/>
      <c r="C172" s="113"/>
      <c r="D172" s="113"/>
      <c r="E172" s="3"/>
      <c r="F172" s="3"/>
      <c r="G172" s="4"/>
      <c r="H172"/>
    </row>
    <row r="173" spans="1:8" s="65" customFormat="1" ht="13.5" customHeight="1">
      <c r="A173" s="113"/>
      <c r="B173" s="113"/>
      <c r="C173" s="113"/>
      <c r="D173" s="113"/>
      <c r="E173" s="3"/>
      <c r="F173" s="3"/>
      <c r="G173" s="4"/>
      <c r="H173"/>
    </row>
    <row r="174" spans="1:8" s="82" customFormat="1" ht="15" customHeight="1">
      <c r="A174" s="113"/>
      <c r="B174" s="113"/>
      <c r="C174" s="113"/>
      <c r="D174" s="113"/>
      <c r="E174" s="3"/>
      <c r="F174" s="3"/>
      <c r="G174" s="4"/>
      <c r="H174" s="81"/>
    </row>
    <row r="175" spans="1:8" s="65" customFormat="1" ht="12.75" customHeight="1">
      <c r="A175" s="114" t="s">
        <v>29</v>
      </c>
      <c r="B175" s="114"/>
      <c r="C175" s="114"/>
      <c r="D175" s="114"/>
      <c r="E175" s="3"/>
      <c r="F175" s="3"/>
      <c r="G175" s="4"/>
      <c r="H175" s="64"/>
    </row>
    <row r="176" spans="1:8" s="65" customFormat="1" ht="12.75" customHeight="1">
      <c r="A176" s="114"/>
      <c r="B176" s="114"/>
      <c r="C176" s="114"/>
      <c r="D176" s="114"/>
      <c r="E176" s="3"/>
      <c r="F176" s="3"/>
      <c r="G176" s="4"/>
      <c r="H176" s="64"/>
    </row>
    <row r="177" spans="1:8" s="65" customFormat="1" ht="12.75" customHeight="1">
      <c r="A177" s="114"/>
      <c r="B177" s="114"/>
      <c r="C177" s="114"/>
      <c r="D177" s="114"/>
      <c r="E177" s="3"/>
      <c r="F177" s="3"/>
      <c r="G177" s="4"/>
      <c r="H177" s="64"/>
    </row>
    <row r="178" spans="1:8" s="65" customFormat="1" ht="12.75" customHeight="1">
      <c r="A178" s="1"/>
      <c r="B178" s="1"/>
      <c r="C178" s="2"/>
      <c r="D178" s="2"/>
      <c r="E178" s="3"/>
      <c r="F178" s="3"/>
      <c r="G178" s="4"/>
      <c r="H178" s="64"/>
    </row>
    <row r="179" spans="1:8" s="65" customFormat="1" ht="12.75" customHeight="1">
      <c r="A179" s="109"/>
      <c r="B179" s="109"/>
      <c r="C179" s="109"/>
      <c r="D179" s="109"/>
      <c r="E179" s="109"/>
      <c r="F179" s="109"/>
      <c r="G179" s="4"/>
      <c r="H179" s="64"/>
    </row>
    <row r="180" spans="1:8" s="65" customFormat="1" ht="12.75" customHeight="1">
      <c r="A180" s="109"/>
      <c r="B180" s="109"/>
      <c r="C180" s="109"/>
      <c r="D180" s="109"/>
      <c r="E180" s="109"/>
      <c r="F180" s="109"/>
      <c r="G180" s="4"/>
      <c r="H180" s="64"/>
    </row>
    <row r="181" spans="1:8" s="65" customFormat="1" ht="12.75" customHeight="1">
      <c r="A181" s="1"/>
      <c r="B181" s="1"/>
      <c r="C181" s="2"/>
      <c r="D181" s="2"/>
      <c r="E181" s="3"/>
      <c r="F181" s="3"/>
      <c r="G181" s="4"/>
      <c r="H181" s="64"/>
    </row>
    <row r="182" spans="1:8" s="65" customFormat="1" ht="12.75" customHeight="1">
      <c r="A182" s="1"/>
      <c r="B182" s="1"/>
      <c r="C182" s="2"/>
      <c r="D182" s="2"/>
      <c r="E182" s="3"/>
      <c r="F182" s="3"/>
      <c r="G182" s="4"/>
      <c r="H182" s="64"/>
    </row>
    <row r="183" spans="1:8" s="65" customFormat="1" ht="12.75" customHeight="1">
      <c r="A183" s="1"/>
      <c r="B183" s="1"/>
      <c r="C183" s="2"/>
      <c r="D183" s="2"/>
      <c r="E183" s="3"/>
      <c r="F183" s="3"/>
      <c r="G183" s="4"/>
      <c r="H183" s="64"/>
    </row>
    <row r="184" spans="1:8" s="65" customFormat="1" ht="12.75" customHeight="1">
      <c r="A184" s="1"/>
      <c r="B184" s="1"/>
      <c r="C184" s="2"/>
      <c r="D184" s="2"/>
      <c r="E184" s="3"/>
      <c r="F184" s="3"/>
      <c r="G184" s="4"/>
      <c r="H184" s="64"/>
    </row>
    <row r="185" spans="1:8" s="65" customFormat="1" ht="12.75" customHeight="1">
      <c r="A185" s="83"/>
      <c r="B185" s="1"/>
      <c r="C185" s="2"/>
      <c r="D185" s="2"/>
      <c r="E185" s="3"/>
      <c r="F185" s="3"/>
      <c r="G185" s="4"/>
      <c r="H185" s="64"/>
    </row>
    <row r="186" spans="1:8" s="65" customFormat="1" ht="12.75" customHeight="1">
      <c r="A186" s="1"/>
      <c r="B186" s="1"/>
      <c r="C186" s="2"/>
      <c r="D186" s="2"/>
      <c r="E186" s="3"/>
      <c r="F186" s="3"/>
      <c r="G186" s="4"/>
      <c r="H186" s="64"/>
    </row>
    <row r="187" spans="1:8" s="65" customFormat="1" ht="12.75" customHeight="1">
      <c r="A187" s="83"/>
      <c r="B187" s="1"/>
      <c r="C187" s="2"/>
      <c r="D187" s="2"/>
      <c r="E187" s="3"/>
      <c r="F187" s="3"/>
      <c r="G187" s="4"/>
      <c r="H187" s="64"/>
    </row>
    <row r="188" spans="1:8" s="65" customFormat="1" ht="12.75" customHeight="1">
      <c r="A188" s="1"/>
      <c r="B188" s="1"/>
      <c r="C188" s="2"/>
      <c r="D188" s="2"/>
      <c r="E188" s="3"/>
      <c r="F188" s="3"/>
      <c r="G188" s="4"/>
      <c r="H188" s="64"/>
    </row>
    <row r="189" spans="1:8" s="65" customFormat="1" ht="12.75" customHeight="1">
      <c r="A189" s="1"/>
      <c r="B189" s="1"/>
      <c r="C189" s="2"/>
      <c r="D189" s="2"/>
      <c r="E189" s="3"/>
      <c r="F189" s="3"/>
      <c r="G189" s="4"/>
      <c r="H189" s="64"/>
    </row>
    <row r="190" spans="1:8" s="65" customFormat="1" ht="12.75" customHeight="1">
      <c r="A190" s="1"/>
      <c r="B190" s="1"/>
      <c r="C190" s="2"/>
      <c r="D190" s="2"/>
      <c r="E190" s="3"/>
      <c r="F190" s="3"/>
      <c r="G190" s="4"/>
      <c r="H190" s="64"/>
    </row>
    <row r="191" spans="1:8" s="65" customFormat="1" ht="12.75" customHeight="1">
      <c r="A191" s="1"/>
      <c r="B191" s="1"/>
      <c r="C191" s="2"/>
      <c r="D191" s="2"/>
      <c r="E191" s="3"/>
      <c r="F191" s="3"/>
      <c r="G191" s="4"/>
      <c r="H191" s="64"/>
    </row>
    <row r="192" spans="1:8" s="65" customFormat="1" ht="12.75" customHeight="1">
      <c r="A192" s="1"/>
      <c r="B192" s="1"/>
      <c r="C192" s="2"/>
      <c r="D192" s="2"/>
      <c r="E192" s="3"/>
      <c r="F192" s="3"/>
      <c r="G192" s="4"/>
      <c r="H192" s="64"/>
    </row>
    <row r="193" spans="1:8" s="65" customFormat="1" ht="12.75" customHeight="1">
      <c r="A193" s="1"/>
      <c r="B193" s="1"/>
      <c r="C193" s="2"/>
      <c r="D193" s="2"/>
      <c r="E193" s="3"/>
      <c r="F193" s="3"/>
      <c r="G193" s="4"/>
      <c r="H193" s="64"/>
    </row>
    <row r="194" spans="1:8" s="65" customFormat="1" ht="12.75" customHeight="1">
      <c r="A194" s="1"/>
      <c r="B194" s="1"/>
      <c r="C194" s="2"/>
      <c r="D194" s="2"/>
      <c r="E194" s="3"/>
      <c r="F194" s="3"/>
      <c r="G194" s="4"/>
      <c r="H194" s="64"/>
    </row>
    <row r="195" spans="1:8" s="65" customFormat="1" ht="12.75" customHeight="1">
      <c r="A195" s="1"/>
      <c r="B195" s="1"/>
      <c r="C195" s="2"/>
      <c r="D195" s="2"/>
      <c r="E195" s="3"/>
      <c r="F195" s="3"/>
      <c r="G195" s="4"/>
      <c r="H195" s="64"/>
    </row>
    <row r="196" spans="1:8" s="65" customFormat="1" ht="12.75" customHeight="1">
      <c r="A196" s="1"/>
      <c r="B196" s="1"/>
      <c r="C196" s="2"/>
      <c r="D196" s="2"/>
      <c r="E196" s="3"/>
      <c r="F196" s="3"/>
      <c r="G196" s="4"/>
      <c r="H196" s="64"/>
    </row>
    <row r="197" spans="1:8" s="65" customFormat="1" ht="12.75" customHeight="1">
      <c r="A197" s="1"/>
      <c r="B197" s="1"/>
      <c r="C197" s="2"/>
      <c r="D197" s="2"/>
      <c r="E197" s="3"/>
      <c r="F197" s="3"/>
      <c r="G197" s="4"/>
      <c r="H197" s="64"/>
    </row>
    <row r="198" spans="1:8" s="65" customFormat="1" ht="12.75" customHeight="1">
      <c r="A198" s="1"/>
      <c r="B198" s="1"/>
      <c r="C198" s="2"/>
      <c r="D198" s="2"/>
      <c r="E198" s="3"/>
      <c r="F198" s="3"/>
      <c r="G198" s="4"/>
      <c r="H198" s="64"/>
    </row>
    <row r="199" spans="1:8" s="65" customFormat="1" ht="12.75" customHeight="1">
      <c r="A199" s="1"/>
      <c r="B199" s="1"/>
      <c r="C199" s="2"/>
      <c r="D199" s="2"/>
      <c r="E199" s="3"/>
      <c r="F199" s="3"/>
      <c r="G199" s="4"/>
      <c r="H199" s="64"/>
    </row>
    <row r="200" spans="1:8" s="65" customFormat="1" ht="12.75" customHeight="1">
      <c r="A200" s="1"/>
      <c r="B200" s="1"/>
      <c r="C200" s="2"/>
      <c r="D200" s="2"/>
      <c r="E200" s="3"/>
      <c r="F200" s="3"/>
      <c r="G200" s="4"/>
      <c r="H200" s="64"/>
    </row>
    <row r="201" spans="1:8" s="65" customFormat="1" ht="12.75" customHeight="1">
      <c r="A201" s="1"/>
      <c r="B201" s="1"/>
      <c r="C201" s="2"/>
      <c r="D201" s="2"/>
      <c r="E201" s="3"/>
      <c r="F201" s="3"/>
      <c r="G201" s="4"/>
      <c r="H201" s="64"/>
    </row>
    <row r="202" spans="1:8" s="65" customFormat="1" ht="12.75" customHeight="1">
      <c r="A202" s="1"/>
      <c r="B202" s="1"/>
      <c r="C202" s="2"/>
      <c r="D202" s="2"/>
      <c r="E202" s="3"/>
      <c r="F202" s="3"/>
      <c r="G202" s="4"/>
      <c r="H202" s="64"/>
    </row>
    <row r="203" spans="1:8" s="65" customFormat="1" ht="12.75" customHeight="1">
      <c r="A203" s="1"/>
      <c r="B203" s="1"/>
      <c r="C203" s="2"/>
      <c r="D203" s="2"/>
      <c r="E203" s="3"/>
      <c r="F203" s="3"/>
      <c r="G203" s="4"/>
      <c r="H203" s="64"/>
    </row>
    <row r="204" spans="1:8" s="65" customFormat="1" ht="12.75" customHeight="1">
      <c r="A204" s="1"/>
      <c r="B204" s="1"/>
      <c r="C204" s="2"/>
      <c r="D204" s="2"/>
      <c r="E204" s="3"/>
      <c r="F204" s="3"/>
      <c r="G204" s="4"/>
      <c r="H204" s="84"/>
    </row>
    <row r="205" spans="1:8" s="65" customFormat="1" ht="12.75" customHeight="1">
      <c r="A205" s="1"/>
      <c r="B205" s="1"/>
      <c r="C205" s="2"/>
      <c r="D205" s="2"/>
      <c r="E205" s="3"/>
      <c r="F205" s="3"/>
      <c r="G205" s="4"/>
      <c r="H205" s="84"/>
    </row>
    <row r="206" spans="1:8" s="65" customFormat="1" ht="12.75" customHeight="1">
      <c r="A206" s="1"/>
      <c r="B206" s="1"/>
      <c r="C206" s="2"/>
      <c r="D206" s="2"/>
      <c r="E206" s="3"/>
      <c r="F206" s="3"/>
      <c r="G206" s="4"/>
      <c r="H206" s="84"/>
    </row>
    <row r="209" ht="12.75">
      <c r="J209" s="85"/>
    </row>
    <row r="210" ht="12.75" customHeight="1"/>
    <row r="212" ht="12.75" customHeight="1"/>
    <row r="217" spans="8:10" ht="12.75" customHeight="1">
      <c r="H217" s="109"/>
      <c r="I217" s="109"/>
      <c r="J217" s="109"/>
    </row>
    <row r="218" spans="8:10" ht="12.75" customHeight="1">
      <c r="H218" s="109"/>
      <c r="I218" s="109"/>
      <c r="J218" s="109"/>
    </row>
    <row r="219" spans="8:10" ht="12.75">
      <c r="H219" s="109"/>
      <c r="I219" s="109"/>
      <c r="J219" s="109"/>
    </row>
    <row r="220" spans="8:10" ht="12.75">
      <c r="H220" s="109"/>
      <c r="I220" s="109"/>
      <c r="J220" s="109"/>
    </row>
    <row r="221" spans="8:10" ht="12.75" customHeight="1">
      <c r="H221" s="109"/>
      <c r="I221" s="109"/>
      <c r="J221" s="109"/>
    </row>
    <row r="222" spans="8:10" ht="12.75">
      <c r="H222" s="109"/>
      <c r="I222" s="109"/>
      <c r="J222" s="109"/>
    </row>
    <row r="226" spans="8:12" ht="12.75">
      <c r="H226" s="109"/>
      <c r="I226" s="109"/>
      <c r="J226" s="109"/>
      <c r="K226" s="109"/>
      <c r="L226" s="109"/>
    </row>
    <row r="227" spans="8:12" ht="12.75">
      <c r="H227" s="109"/>
      <c r="I227" s="109"/>
      <c r="J227" s="109"/>
      <c r="K227" s="109"/>
      <c r="L227" s="109"/>
    </row>
    <row r="228" spans="8:12" ht="12.75">
      <c r="H228" s="109"/>
      <c r="I228" s="109"/>
      <c r="J228" s="109"/>
      <c r="K228" s="109"/>
      <c r="L228" s="109"/>
    </row>
    <row r="229" spans="8:12" ht="12.75">
      <c r="H229" s="109"/>
      <c r="I229" s="109"/>
      <c r="J229" s="109"/>
      <c r="K229" s="109"/>
      <c r="L229" s="109"/>
    </row>
  </sheetData>
  <sheetProtection selectLockedCells="1" selectUnlockedCells="1"/>
  <mergeCells count="8">
    <mergeCell ref="H217:J222"/>
    <mergeCell ref="H226:L229"/>
    <mergeCell ref="F2:G2"/>
    <mergeCell ref="F3:G3"/>
    <mergeCell ref="A166:D170"/>
    <mergeCell ref="A171:D174"/>
    <mergeCell ref="A175:D177"/>
    <mergeCell ref="A179:F180"/>
  </mergeCells>
  <dataValidations count="1">
    <dataValidation errorStyle="warning" type="whole" allowBlank="1" showErrorMessage="1" promptTitle="Množství" errorTitle="Množství" error="Do této buňky zadejte číslo." sqref="A23:B25 A54:B54 B55 C27:C73 B74:B77 B81:B83 A74:A83 C84:C158 A127:B127 B128">
      <formula1>0</formula1>
      <formula2>1000000000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Hettner</dc:creator>
  <cp:keywords/>
  <dc:description/>
  <cp:lastModifiedBy>Klára Palupčíková</cp:lastModifiedBy>
  <cp:lastPrinted>2018-08-16T14:23:04Z</cp:lastPrinted>
  <dcterms:created xsi:type="dcterms:W3CDTF">2012-11-06T12:13:27Z</dcterms:created>
  <dcterms:modified xsi:type="dcterms:W3CDTF">2018-08-30T08:45:26Z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