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9 - Zakázky Ad-hoc\!2025\19 - ZPŘ Výtahy OSV - II OP JAK\Zadávací dokumentace\"/>
    </mc:Choice>
  </mc:AlternateContent>
  <xr:revisionPtr revIDLastSave="0" documentId="13_ncr:1_{72A18225-17EA-4004-9FEF-90497BA0F40F}" xr6:coauthVersionLast="47" xr6:coauthVersionMax="47" xr10:uidLastSave="{00000000-0000-0000-0000-000000000000}"/>
  <bookViews>
    <workbookView xWindow="-120" yWindow="-120" windowWidth="25440" windowHeight="15270" tabRatio="932" xr2:uid="{00000000-000D-0000-FFFF-FFFF00000000}"/>
  </bookViews>
  <sheets>
    <sheet name="Krycí list rozpočtu" sheetId="28" r:id="rId1"/>
    <sheet name="Rozpočet výtahy" sheetId="38" r:id="rId2"/>
  </sheets>
  <externalReferences>
    <externalReference r:id="rId3"/>
  </externalReferences>
  <definedNames>
    <definedName name="vorn_sum">[1]VORN!$I$36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6" i="38" l="1"/>
  <c r="L56" i="38"/>
  <c r="M34" i="38"/>
  <c r="L34" i="38"/>
  <c r="M57" i="38" l="1"/>
  <c r="L57" i="38"/>
  <c r="M55" i="38"/>
  <c r="L55" i="38"/>
  <c r="M54" i="38"/>
  <c r="L54" i="38"/>
  <c r="M53" i="38"/>
  <c r="L53" i="38"/>
  <c r="M52" i="38"/>
  <c r="L52" i="38"/>
  <c r="M51" i="38"/>
  <c r="L51" i="38"/>
  <c r="M50" i="38"/>
  <c r="L50" i="38"/>
  <c r="M49" i="38"/>
  <c r="L49" i="38"/>
  <c r="M48" i="38"/>
  <c r="L48" i="38"/>
  <c r="M47" i="38"/>
  <c r="L47" i="38"/>
  <c r="M46" i="38"/>
  <c r="L46" i="38"/>
  <c r="M45" i="38"/>
  <c r="L45" i="38"/>
  <c r="M44" i="38"/>
  <c r="L44" i="38"/>
  <c r="M43" i="38"/>
  <c r="L43" i="38"/>
  <c r="M42" i="38"/>
  <c r="L42" i="38"/>
  <c r="M41" i="38"/>
  <c r="L41" i="38"/>
  <c r="M40" i="38"/>
  <c r="L40" i="38"/>
  <c r="M39" i="38"/>
  <c r="M38" i="38" s="1"/>
  <c r="L39" i="38"/>
  <c r="L38" i="38" s="1"/>
  <c r="M35" i="38"/>
  <c r="L35" i="38"/>
  <c r="M33" i="38"/>
  <c r="L33" i="38"/>
  <c r="M32" i="38"/>
  <c r="L32" i="38"/>
  <c r="M31" i="38"/>
  <c r="L31" i="38"/>
  <c r="M30" i="38"/>
  <c r="L30" i="38"/>
  <c r="M29" i="38"/>
  <c r="L29" i="38"/>
  <c r="M28" i="38"/>
  <c r="L28" i="38"/>
  <c r="M27" i="38"/>
  <c r="L27" i="38"/>
  <c r="M26" i="38"/>
  <c r="L26" i="38"/>
  <c r="M25" i="38"/>
  <c r="L25" i="38"/>
  <c r="M24" i="38"/>
  <c r="L24" i="38"/>
  <c r="M23" i="38"/>
  <c r="L23" i="38"/>
  <c r="M22" i="38"/>
  <c r="L22" i="38"/>
  <c r="M21" i="38"/>
  <c r="L21" i="38"/>
  <c r="M20" i="38"/>
  <c r="L20" i="38"/>
  <c r="M19" i="38"/>
  <c r="L19" i="38"/>
  <c r="M18" i="38"/>
  <c r="L18" i="38"/>
  <c r="M17" i="38"/>
  <c r="M16" i="38" s="1"/>
  <c r="L17" i="38"/>
  <c r="L16" i="38" s="1"/>
  <c r="H13" i="38" s="1"/>
  <c r="O13" i="38"/>
  <c r="O12" i="38" s="1"/>
  <c r="K13" i="38"/>
  <c r="K12" i="38" s="1"/>
  <c r="J13" i="38"/>
  <c r="J12" i="38" s="1"/>
  <c r="M12" i="38" l="1"/>
  <c r="L13" i="38"/>
  <c r="M13" i="38" s="1"/>
  <c r="L12" i="38"/>
  <c r="C19" i="28" s="1"/>
  <c r="C22" i="28" s="1"/>
  <c r="C29" i="28" l="1"/>
  <c r="F29" i="28" s="1"/>
  <c r="I29" i="28" s="1"/>
</calcChain>
</file>

<file path=xl/sharedStrings.xml><?xml version="1.0" encoding="utf-8"?>
<sst xmlns="http://schemas.openxmlformats.org/spreadsheetml/2006/main" count="244" uniqueCount="119">
  <si>
    <t>Objednatel:</t>
  </si>
  <si>
    <t> </t>
  </si>
  <si>
    <t>IČO/DIČ:</t>
  </si>
  <si>
    <t/>
  </si>
  <si>
    <t>Projektant:</t>
  </si>
  <si>
    <t>Lokalita:</t>
  </si>
  <si>
    <t>Zhotovitel:</t>
  </si>
  <si>
    <t>Začátek výstavby:</t>
  </si>
  <si>
    <t>Konec výstavby:</t>
  </si>
  <si>
    <t xml:space="preserve"> 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</si>
  <si>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</si>
  <si>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</si>
  <si>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</si>
  <si>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</si>
  <si>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</si>
  <si>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</si>
  <si>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</si>
  <si>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</si>
  <si>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</si>
  <si>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</si>
  <si>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</si>
  <si>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</si>
  <si>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</si>
  <si>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</si>
  <si>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</si>
  <si>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</si>
  <si>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</si>
  <si>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</si>
  <si>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</si>
  <si>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</si>
  <si>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</si>
  <si>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</si>
  <si>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</si>
  <si>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</si>
  <si>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</si>
  <si>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</si>
  <si>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</si>
  <si>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</si>
  <si>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</si>
  <si>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</si>
  <si>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</si>
  <si>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</si>
  <si>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</si>
  <si>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</si>
  <si>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</si>
  <si>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</si>
  <si>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</si>
  <si>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</si>
  <si>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</si>
  <si>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</si>
  <si>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</si>
  <si>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</si>
  <si>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</si>
  <si>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</si>
  <si>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</si>
  <si>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Doba výstavby:</t>
  </si>
  <si>
    <t>Zpracováno dne:</t>
  </si>
  <si>
    <t>Č</t>
  </si>
  <si>
    <t>Objekt</t>
  </si>
  <si>
    <t>Kód</t>
  </si>
  <si>
    <t>Zkrácený popis</t>
  </si>
  <si>
    <t>MJ</t>
  </si>
  <si>
    <t>Množství</t>
  </si>
  <si>
    <t>Cena/MJ</t>
  </si>
  <si>
    <t>Sazba DPH</t>
  </si>
  <si>
    <t>Náklady (Kč)</t>
  </si>
  <si>
    <t>Hmotnost (t)</t>
  </si>
  <si>
    <t>Cenová</t>
  </si>
  <si>
    <t>Rozměry</t>
  </si>
  <si>
    <t>(Kč)</t>
  </si>
  <si>
    <t>Dodávka</t>
  </si>
  <si>
    <t>Celkem</t>
  </si>
  <si>
    <t>Celkem vč. DPH</t>
  </si>
  <si>
    <t>Jednot.</t>
  </si>
  <si>
    <t>soustava</t>
  </si>
  <si>
    <t>21</t>
  </si>
  <si>
    <t>Poznámka:</t>
  </si>
  <si>
    <t>soubor</t>
  </si>
  <si>
    <t>Hradec Králové</t>
  </si>
  <si>
    <t>M74</t>
  </si>
  <si>
    <t>Elektromontážní práce (silnoproud)</t>
  </si>
  <si>
    <t>750VD</t>
  </si>
  <si>
    <t>Rekonstrukce výtahů UHK -  podklad NC</t>
  </si>
  <si>
    <t>SO 04</t>
  </si>
  <si>
    <t>Demontáž stávacího výtahu</t>
  </si>
  <si>
    <t>Demontáž stávající strojovny</t>
  </si>
  <si>
    <t>Výtahový stroj</t>
  </si>
  <si>
    <t>Rozvaděč</t>
  </si>
  <si>
    <t>Kompletní instalace</t>
  </si>
  <si>
    <t>Protiváha</t>
  </si>
  <si>
    <t>Kabinové dveře</t>
  </si>
  <si>
    <t>Montáž výtahu</t>
  </si>
  <si>
    <t>Ekologická likvidace</t>
  </si>
  <si>
    <t>Doprava</t>
  </si>
  <si>
    <t>Zkouška autorizovanou osobou</t>
  </si>
  <si>
    <t>Rekonstrukce výtahů v budově A UHK</t>
  </si>
  <si>
    <t>Výmalba šachty výtahu, strojovny</t>
  </si>
  <si>
    <t>Bezprašný nátěr podlah strojovny a prohlubně šachty</t>
  </si>
  <si>
    <t>Opravy zednické, natěračské a malířské montáží dotčené</t>
  </si>
  <si>
    <t>Kabina výtahu</t>
  </si>
  <si>
    <t>Vodítka klece, vodítka protiváhy</t>
  </si>
  <si>
    <t>Šachetní dveře 4ks vč. automatického pohonu</t>
  </si>
  <si>
    <t>Nouzový sjezd - 15 min jízdy + montáž (záložní nouzový zdroj pro sjezd výtahu do nejbližší stanice při výpadku el.proudu)</t>
  </si>
  <si>
    <t>Rozpočet</t>
  </si>
  <si>
    <t>Hradec Králové, Hradecká 1227</t>
  </si>
  <si>
    <t>VÝTAH  1 - rekonstrukce výtahu TOV 1000/4</t>
  </si>
  <si>
    <t>VÝTAH  2 - rekonstrukce výtahu TOV 630/4</t>
  </si>
  <si>
    <t>Jiné náklady</t>
  </si>
  <si>
    <t>Univerzita Hradec Králové</t>
  </si>
  <si>
    <r>
      <rPr>
        <sz val="12"/>
        <color rgb="FF000000"/>
        <rFont val="Arial"/>
        <family val="2"/>
        <charset val="238"/>
      </rPr>
      <t>Příloha 3</t>
    </r>
    <r>
      <rPr>
        <sz val="18"/>
        <color rgb="FF000000"/>
        <rFont val="Arial"/>
        <family val="2"/>
        <charset val="238"/>
      </rPr>
      <t xml:space="preserve">                                  Krycí list rozpočtu</t>
    </r>
  </si>
  <si>
    <t>DODÁVKA VÝTAHŮ TOV 1000 a TOV 630</t>
  </si>
  <si>
    <t>Název akce:</t>
  </si>
  <si>
    <t>Druh akce:</t>
  </si>
  <si>
    <t>Dodávka výtahů v budově A UHK</t>
  </si>
  <si>
    <t>Začátek :</t>
  </si>
  <si>
    <t>Konec :</t>
  </si>
  <si>
    <t>Název:</t>
  </si>
  <si>
    <t>Druh:</t>
  </si>
  <si>
    <t>DODÁVKA VÝTAHŮ TOV1000 a TOV630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</si>
</sst>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5" formatCode="#,##0\ &quot;Kč&quot;;\-#,##0\ &quot;Kč&quot;"/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_K_č_-;\-* #,##0\ _K_č_-;_-* &quot;-&quot;\ _K_č_-;_-@_-"/>
    <numFmt numFmtId="165" formatCode="#,##0.0"/>
    <numFmt numFmtId="166" formatCode="_-* #,##0.00\ [$€]_-;\-* #,##0.00\ [$€]_-;_-* \-??\ [$€]_-;_-@_-"/>
    <numFmt numFmtId="167" formatCode="_-&quot;$&quot;* #,##0_-;\-&quot;$&quot;* #,##0_-;_-&quot;$&quot;* &quot;-&quot;_-;_-@_-"/>
    <numFmt numFmtId="168" formatCode="&quot;$&quot;#,##0.00;[Red]\-&quot;$&quot;#,##0.00"/>
    <numFmt numFmtId="169" formatCode="_ &quot;\&quot;* #,##0_ ;_ &quot;\&quot;* \-#,##0_ ;_ &quot;\&quot;* &quot;-&quot;_ ;_ @_ "/>
    <numFmt numFmtId="170" formatCode="_ &quot;\&quot;* #,##0.00_ ;_ &quot;\&quot;* \-#,##0.00_ ;_ &quot;\&quot;* &quot;-&quot;??_ ;_ @_ "/>
    <numFmt numFmtId="171" formatCode="_ * #,##0_ ;_ * \-#,##0_ ;_ * &quot;-&quot;_ ;_ @_ "/>
    <numFmt numFmtId="172" formatCode="_ * #,##0.00_ ;_ * \-#,##0.00_ ;_ * &quot;-&quot;??_ ;_ @_ "/>
    <numFmt numFmtId="173" formatCode="#,##0\ [$Kč-405];\-#,##0\ [$Kč-405]"/>
    <numFmt numFmtId="174" formatCode="0_)"/>
    <numFmt numFmtId="175" formatCode="#,##0.0_);\(#,##0.0\)"/>
    <numFmt numFmtId="176" formatCode="_(* #,##0.0000_);_(* \(#,##0.0000\);_(* &quot;-&quot;??_);_(@_)"/>
    <numFmt numFmtId="177" formatCode="_(* #,##0.0000_);_(* \(#,##0.0000\);_(* \-??_);_(@_)"/>
    <numFmt numFmtId="178" formatCode="0.00000&quot;  &quot;"/>
    <numFmt numFmtId="179" formatCode="d/m/yy\ h:mm"/>
    <numFmt numFmtId="180" formatCode="###0;[Red]\-###0"/>
    <numFmt numFmtId="181" formatCode="#,##0&quot; F&quot;_);\(#,##0&quot; F)&quot;"/>
    <numFmt numFmtId="182" formatCode="_-* #,##0.00\ &quot;$&quot;_-;\-* #,##0.00\ &quot;$&quot;_-;_-* &quot;-&quot;??\ &quot;$&quot;_-;_-@_-"/>
    <numFmt numFmtId="183" formatCode="_(\$* #,##0.00_);_(\$* \(#,##0.00\);_(\$* \-??_);_(@_)"/>
    <numFmt numFmtId="184" formatCode="0.0%;\(0.0%\)"/>
    <numFmt numFmtId="185" formatCode="#,##0.00&quot; Kč&quot;"/>
    <numFmt numFmtId="186" formatCode="_ * #,##0.00_)&quot;L&quot;_ ;_ * \(#,##0.00\)&quot;L&quot;_ ;_ * &quot;-&quot;??_)&quot;L&quot;_ ;_ @_ "/>
    <numFmt numFmtId="187" formatCode="_-* #,##0_-;\-* #,##0_-;_-* \-_-;_-@_-"/>
    <numFmt numFmtId="188" formatCode="_-* #,##0.00_-;\-* #,##0.00_-;_-* \-??_-;_-@_-"/>
    <numFmt numFmtId="189" formatCode="_-* #,##0\ _F_-;\-* #,##0\ _F_-;_-* &quot;- &quot;_F_-;_-@_-"/>
    <numFmt numFmtId="190" formatCode="_-* #,##0.00\ _F_-;\-* #,##0.00\ _F_-;_-* \-??\ _F_-;_-@_-"/>
    <numFmt numFmtId="191" formatCode="_-* #,##0.00\ _K_č_-;\-* #,##0.00\ _K_č_-;_-* \-??\ _K_č_-;_-@_-"/>
    <numFmt numFmtId="192" formatCode="#,##0.00\ [$Kč-405]"/>
    <numFmt numFmtId="193" formatCode="#,##0.00&quot; F&quot;_);\(#,##0.00&quot; F)&quot;"/>
    <numFmt numFmtId="194" formatCode="#,##0&quot; $&quot;;\-#,##0&quot; $&quot;"/>
    <numFmt numFmtId="195" formatCode="#,##0&quot; F&quot;_);[Red]\(#,##0&quot; F)&quot;"/>
    <numFmt numFmtId="196" formatCode="#,##0.00&quot; F&quot;_);[Red]\(#,##0.00&quot; F)&quot;"/>
    <numFmt numFmtId="197" formatCode="0.00_)"/>
    <numFmt numFmtId="198" formatCode="mmm\.yy"/>
    <numFmt numFmtId="199" formatCode="0%;\(0%\)"/>
    <numFmt numFmtId="200" formatCode="#,##0&quot; F&quot;;[Red]\-#,##0&quot; F&quot;"/>
    <numFmt numFmtId="201" formatCode="#,##0.00000000;[Red]\-#,##0.00000000"/>
    <numFmt numFmtId="202" formatCode="#,##0.000000000;[Red]\-#,##0.000000000"/>
    <numFmt numFmtId="203" formatCode="_(* #,##0.00_);_(* \(#,##0.00\);_(* \-??_);_(@_)"/>
  </numFmts>
  <fonts count="147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Arial CE"/>
      <family val="2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0"/>
      <name val="Helv"/>
      <charset val="238"/>
    </font>
    <font>
      <sz val="12"/>
      <name val="Times New Roman"/>
      <family val="1"/>
    </font>
    <font>
      <sz val="10"/>
      <name val="Arial"/>
      <family val="2"/>
      <charset val="204"/>
    </font>
    <font>
      <sz val="10"/>
      <name val="Arial CE"/>
      <family val="2"/>
      <charset val="238"/>
    </font>
    <font>
      <sz val="10"/>
      <name val="Arial"/>
      <family val="2"/>
      <charset val="1"/>
    </font>
    <font>
      <sz val="10"/>
      <name val="Helv"/>
    </font>
    <font>
      <sz val="8"/>
      <name val="Arial"/>
      <family val="2"/>
      <charset val="1"/>
    </font>
    <font>
      <sz val="11"/>
      <name val="µ¸¿ò"/>
      <family val="3"/>
    </font>
    <font>
      <sz val="8"/>
      <name val="Times New Roman"/>
      <family val="1"/>
      <charset val="238"/>
    </font>
    <font>
      <b/>
      <sz val="10"/>
      <color indexed="9"/>
      <name val="Arial CE"/>
      <charset val="238"/>
    </font>
    <font>
      <u/>
      <sz val="10"/>
      <color indexed="14"/>
      <name val="MS Sans Serif"/>
      <family val="2"/>
      <charset val="238"/>
    </font>
    <font>
      <b/>
      <sz val="8"/>
      <name val="Arial"/>
      <family val="2"/>
    </font>
    <font>
      <sz val="8"/>
      <color indexed="8"/>
      <name val="Arial CE"/>
      <family val="2"/>
      <charset val="238"/>
    </font>
    <font>
      <sz val="12"/>
      <name val="Tms Rmn"/>
    </font>
    <font>
      <sz val="12"/>
      <name val="¹ÙÅÁÃ¼"/>
      <family val="1"/>
    </font>
    <font>
      <b/>
      <sz val="11"/>
      <color indexed="8"/>
      <name val="Calibri"/>
      <family val="2"/>
      <charset val="238"/>
    </font>
    <font>
      <b/>
      <sz val="10"/>
      <color indexed="8"/>
      <name val="Arial CE"/>
      <family val="2"/>
      <charset val="238"/>
    </font>
    <font>
      <b/>
      <sz val="11"/>
      <name val="Times New Roman CE"/>
      <family val="1"/>
      <charset val="238"/>
    </font>
    <font>
      <b/>
      <sz val="13"/>
      <color indexed="18"/>
      <name val="Times New Roman CE"/>
      <family val="1"/>
      <charset val="238"/>
    </font>
    <font>
      <b/>
      <sz val="12"/>
      <color indexed="18"/>
      <name val="Times New Roman CE"/>
      <family val="1"/>
      <charset val="238"/>
    </font>
    <font>
      <sz val="8"/>
      <name val="HelveticaNewE"/>
      <charset val="238"/>
    </font>
    <font>
      <sz val="12"/>
      <name val="宋体"/>
      <charset val="134"/>
    </font>
    <font>
      <sz val="10"/>
      <name val="Mangal"/>
      <family val="2"/>
      <charset val="238"/>
    </font>
    <font>
      <sz val="10"/>
      <name val="MS Serif"/>
      <family val="1"/>
      <charset val="238"/>
    </font>
    <font>
      <sz val="10"/>
      <name val="Courier New"/>
      <family val="1"/>
      <charset val="238"/>
    </font>
    <font>
      <sz val="10"/>
      <name val="Arial CE"/>
    </font>
    <font>
      <sz val="10"/>
      <name val="Times New Roman CE"/>
      <family val="1"/>
      <charset val="238"/>
    </font>
    <font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vantGardeGothicE"/>
      <charset val="238"/>
    </font>
    <font>
      <sz val="10"/>
      <color indexed="16"/>
      <name val="MS Serif"/>
      <family val="1"/>
      <charset val="238"/>
    </font>
    <font>
      <sz val="8"/>
      <name val="Arial"/>
      <family val="2"/>
    </font>
    <font>
      <i/>
      <sz val="11"/>
      <color indexed="1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7"/>
      <color indexed="16"/>
      <name val="Arial"/>
      <family val="2"/>
    </font>
    <font>
      <b/>
      <sz val="12"/>
      <color indexed="9"/>
      <name val="Tms Rmn"/>
    </font>
    <font>
      <b/>
      <sz val="12"/>
      <name val="Helv"/>
    </font>
    <font>
      <b/>
      <sz val="12"/>
      <name val="Arial"/>
      <family val="2"/>
    </font>
    <font>
      <b/>
      <sz val="12"/>
      <name val="Arial"/>
      <family val="2"/>
      <charset val="1"/>
    </font>
    <font>
      <b/>
      <i/>
      <sz val="10"/>
      <name val="Arial"/>
      <family val="2"/>
      <charset val="238"/>
    </font>
    <font>
      <u/>
      <sz val="8"/>
      <color indexed="12"/>
      <name val="Times New Roman"/>
      <family val="1"/>
      <charset val="238"/>
    </font>
    <font>
      <u/>
      <sz val="12"/>
      <color indexed="8"/>
      <name val="formata"/>
      <charset val="1"/>
    </font>
    <font>
      <u/>
      <sz val="12"/>
      <color theme="10"/>
      <name val="Arial"/>
      <family val="2"/>
      <charset val="238"/>
    </font>
    <font>
      <u/>
      <sz val="11"/>
      <color indexed="12"/>
      <name val="Calibri"/>
      <family val="2"/>
      <charset val="1"/>
    </font>
    <font>
      <u/>
      <sz val="12"/>
      <color indexed="8"/>
      <name val="formata"/>
    </font>
    <font>
      <u/>
      <sz val="12"/>
      <color indexed="8"/>
      <name val="formata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9C0006"/>
      <name val="Arial"/>
      <family val="2"/>
      <charset val="238"/>
    </font>
    <font>
      <sz val="12"/>
      <name val="Arial"/>
      <family val="2"/>
      <charset val="1"/>
    </font>
    <font>
      <b/>
      <i/>
      <sz val="10"/>
      <color indexed="9"/>
      <name val="Arial CE"/>
      <charset val="238"/>
    </font>
    <font>
      <b/>
      <sz val="11"/>
      <name val="Arial"/>
      <family val="2"/>
      <charset val="238"/>
    </font>
    <font>
      <b/>
      <sz val="11"/>
      <color indexed="9"/>
      <name val="Calibri"/>
      <family val="2"/>
      <charset val="238"/>
    </font>
    <font>
      <u/>
      <sz val="6"/>
      <color indexed="12"/>
      <name val="Arial"/>
      <family val="2"/>
      <charset val="1"/>
    </font>
    <font>
      <u/>
      <sz val="6"/>
      <color indexed="20"/>
      <name val="Arial"/>
      <family val="2"/>
      <charset val="1"/>
    </font>
    <font>
      <sz val="12"/>
      <color indexed="9"/>
      <name val="Arial"/>
      <family val="2"/>
      <charset val="1"/>
    </font>
    <font>
      <sz val="8.0500000000000007"/>
      <color indexed="8"/>
      <name val="Times New Roman"/>
      <family val="1"/>
      <charset val="238"/>
    </font>
    <font>
      <sz val="10"/>
      <name val="宋体"/>
      <charset val="134"/>
    </font>
    <font>
      <b/>
      <sz val="11"/>
      <name val="Helv"/>
    </font>
    <font>
      <b/>
      <sz val="12"/>
      <name val="Arial"/>
      <family val="2"/>
      <charset val="238"/>
    </font>
    <font>
      <b/>
      <u/>
      <sz val="12"/>
      <color indexed="18"/>
      <name val="Times New Roman CE"/>
      <family val="1"/>
      <charset val="238"/>
    </font>
    <font>
      <b/>
      <sz val="15"/>
      <color indexed="56"/>
      <name val="Calibri"/>
      <family val="2"/>
      <charset val="238"/>
    </font>
    <font>
      <b/>
      <sz val="12"/>
      <name val="Times CE"/>
      <family val="1"/>
      <charset val="238"/>
    </font>
    <font>
      <b/>
      <sz val="14"/>
      <color indexed="18"/>
      <name val="Times New Roman CE"/>
      <family val="1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8"/>
      <color indexed="56"/>
      <name val="Cambria"/>
      <family val="2"/>
      <charset val="238"/>
    </font>
    <font>
      <b/>
      <sz val="9"/>
      <color indexed="12"/>
      <name val="Arial CE"/>
      <family val="2"/>
      <charset val="238"/>
    </font>
    <font>
      <sz val="8"/>
      <color rgb="FF9C6500"/>
      <name val="Arial"/>
      <family val="2"/>
      <charset val="238"/>
    </font>
    <font>
      <sz val="11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color indexed="8"/>
      <name val="Arial CE"/>
      <charset val="238"/>
    </font>
    <font>
      <b/>
      <i/>
      <sz val="16"/>
      <name val="Helv"/>
    </font>
    <font>
      <b/>
      <i/>
      <sz val="16"/>
      <name val="Arial"/>
      <family val="2"/>
      <charset val="1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238"/>
    </font>
    <font>
      <sz val="8"/>
      <name val="Trebuchet MS"/>
      <family val="2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Trebuchet MS"/>
      <family val="2"/>
      <charset val="238"/>
    </font>
    <font>
      <sz val="8"/>
      <color rgb="FF000000"/>
      <name val="Arial"/>
      <family val="2"/>
      <charset val="238"/>
    </font>
    <font>
      <sz val="12"/>
      <name val="formata"/>
    </font>
    <font>
      <sz val="12"/>
      <name val="formata"/>
      <charset val="238"/>
    </font>
    <font>
      <sz val="10"/>
      <color indexed="8"/>
      <name val="MS Sans Serif"/>
      <family val="2"/>
    </font>
    <font>
      <sz val="7"/>
      <name val="Arial"/>
      <family val="2"/>
    </font>
    <font>
      <sz val="8"/>
      <color indexed="18"/>
      <name val="Arial"/>
      <family val="2"/>
      <charset val="238"/>
    </font>
    <font>
      <shadow/>
      <sz val="12"/>
      <name val="Times CE"/>
      <family val="1"/>
      <charset val="238"/>
    </font>
    <font>
      <sz val="12"/>
      <color indexed="8"/>
      <name val="Arial"/>
      <family val="2"/>
      <charset val="238"/>
    </font>
    <font>
      <sz val="11"/>
      <color indexed="52"/>
      <name val="Calibri"/>
      <family val="2"/>
      <charset val="238"/>
    </font>
    <font>
      <sz val="10"/>
      <name val="Symbol"/>
      <family val="1"/>
      <charset val="2"/>
    </font>
    <font>
      <b/>
      <sz val="10"/>
      <color indexed="10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8"/>
      <color rgb="FF006100"/>
      <name val="Arial"/>
      <family val="2"/>
      <charset val="238"/>
    </font>
    <font>
      <sz val="11"/>
      <color indexed="17"/>
      <name val="Calibri"/>
      <family val="2"/>
      <charset val="238"/>
    </font>
    <font>
      <sz val="10"/>
      <name val="MS Sans Serif"/>
      <family val="2"/>
      <charset val="238"/>
    </font>
    <font>
      <b/>
      <sz val="8"/>
      <color indexed="8"/>
      <name val="Arial"/>
      <family val="2"/>
      <charset val="1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name val="Arial"/>
      <family val="2"/>
      <charset val="1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0"/>
      <color indexed="8"/>
      <name val="Arial CE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rgb="FF7F7F7F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ＭＳ Ｐゴシック"/>
      <family val="3"/>
      <charset val="1"/>
    </font>
  </fonts>
  <fills count="5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57"/>
      </patternFill>
    </fill>
    <fill>
      <patternFill patternType="solid">
        <fgColor indexed="22"/>
        <bgColor indexed="4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15"/>
        <bgColor indexed="40"/>
      </patternFill>
    </fill>
    <fill>
      <patternFill patternType="solid">
        <fgColor indexed="18"/>
        <bgColor indexed="32"/>
      </patternFill>
    </fill>
    <fill>
      <patternFill patternType="solid">
        <fgColor indexed="55"/>
        <bgColor indexed="23"/>
      </patternFill>
    </fill>
    <fill>
      <patternFill patternType="solid">
        <fgColor indexed="12"/>
        <bgColor indexed="39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</fills>
  <borders count="7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97">
    <xf numFmtId="0" fontId="0" fillId="0" borderId="0"/>
    <xf numFmtId="0" fontId="1" fillId="0" borderId="0"/>
    <xf numFmtId="0" fontId="12" fillId="0" borderId="0"/>
    <xf numFmtId="44" fontId="3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6" fillId="0" borderId="0"/>
    <xf numFmtId="0" fontId="37" fillId="0" borderId="0"/>
    <xf numFmtId="0" fontId="38" fillId="0" borderId="0"/>
    <xf numFmtId="166" fontId="38" fillId="0" borderId="0"/>
    <xf numFmtId="0" fontId="38" fillId="0" borderId="0"/>
    <xf numFmtId="166" fontId="38" fillId="0" borderId="0"/>
    <xf numFmtId="0" fontId="39" fillId="0" borderId="0" applyProtection="0"/>
    <xf numFmtId="166" fontId="39" fillId="0" borderId="0" applyProtection="0"/>
    <xf numFmtId="0" fontId="39" fillId="0" borderId="0" applyProtection="0"/>
    <xf numFmtId="166" fontId="39" fillId="0" borderId="0" applyProtection="0"/>
    <xf numFmtId="0" fontId="38" fillId="0" borderId="0"/>
    <xf numFmtId="166" fontId="38" fillId="0" borderId="0"/>
    <xf numFmtId="0" fontId="38" fillId="0" borderId="0"/>
    <xf numFmtId="166" fontId="38" fillId="0" borderId="0"/>
    <xf numFmtId="0" fontId="38" fillId="0" borderId="0"/>
    <xf numFmtId="166" fontId="38" fillId="0" borderId="0"/>
    <xf numFmtId="0" fontId="38" fillId="0" borderId="0"/>
    <xf numFmtId="166" fontId="38" fillId="0" borderId="0"/>
    <xf numFmtId="0" fontId="40" fillId="0" borderId="0"/>
    <xf numFmtId="166" fontId="40" fillId="0" borderId="0"/>
    <xf numFmtId="0" fontId="40" fillId="0" borderId="0"/>
    <xf numFmtId="166" fontId="40" fillId="0" borderId="0"/>
    <xf numFmtId="0" fontId="31" fillId="0" borderId="0"/>
    <xf numFmtId="166" fontId="3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9" fillId="0" borderId="0" applyProtection="0"/>
    <xf numFmtId="166" fontId="39" fillId="0" borderId="0" applyProtection="0"/>
    <xf numFmtId="0" fontId="39" fillId="0" borderId="0" applyProtection="0"/>
    <xf numFmtId="166" fontId="39" fillId="0" borderId="0" applyProtection="0"/>
    <xf numFmtId="0" fontId="39" fillId="0" borderId="0" applyProtection="0"/>
    <xf numFmtId="166" fontId="39" fillId="0" borderId="0" applyProtection="0"/>
    <xf numFmtId="0" fontId="40" fillId="0" borderId="0"/>
    <xf numFmtId="166" fontId="40" fillId="0" borderId="0"/>
    <xf numFmtId="0" fontId="41" fillId="0" borderId="0"/>
    <xf numFmtId="0" fontId="41" fillId="0" borderId="0"/>
    <xf numFmtId="0" fontId="36" fillId="0" borderId="0"/>
    <xf numFmtId="0" fontId="41" fillId="0" borderId="0"/>
    <xf numFmtId="0" fontId="42" fillId="0" borderId="0"/>
    <xf numFmtId="166" fontId="42" fillId="0" borderId="0"/>
    <xf numFmtId="0" fontId="42" fillId="0" borderId="0"/>
    <xf numFmtId="166" fontId="42" fillId="0" borderId="0"/>
    <xf numFmtId="0" fontId="42" fillId="0" borderId="0"/>
    <xf numFmtId="166" fontId="42" fillId="0" borderId="0"/>
    <xf numFmtId="0" fontId="38" fillId="0" borderId="0"/>
    <xf numFmtId="166" fontId="38" fillId="0" borderId="0"/>
    <xf numFmtId="0" fontId="38" fillId="0" borderId="0"/>
    <xf numFmtId="166" fontId="38" fillId="0" borderId="0"/>
    <xf numFmtId="0" fontId="40" fillId="0" borderId="0"/>
    <xf numFmtId="166" fontId="40" fillId="0" borderId="0"/>
    <xf numFmtId="0" fontId="40" fillId="0" borderId="0"/>
    <xf numFmtId="166" fontId="40" fillId="0" borderId="0"/>
    <xf numFmtId="0" fontId="36" fillId="0" borderId="0"/>
    <xf numFmtId="0" fontId="40" fillId="0" borderId="0"/>
    <xf numFmtId="166" fontId="40" fillId="0" borderId="0"/>
    <xf numFmtId="9" fontId="31" fillId="36" borderId="0"/>
    <xf numFmtId="0" fontId="31" fillId="0" borderId="0"/>
    <xf numFmtId="0" fontId="37" fillId="0" borderId="0"/>
    <xf numFmtId="42" fontId="3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34" borderId="0" applyNumberFormat="0" applyBorder="0" applyAlignment="0" applyProtection="0"/>
    <xf numFmtId="167" fontId="31" fillId="0" borderId="0" applyFont="0" applyFill="0" applyBorder="0" applyAlignment="0" applyProtection="0"/>
    <xf numFmtId="168" fontId="41" fillId="0" borderId="0" applyFont="0" applyFill="0" applyBorder="0" applyAlignment="0" applyProtection="0"/>
    <xf numFmtId="169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166" fontId="44" fillId="0" borderId="0">
      <alignment horizontal="center" wrapText="1"/>
      <protection locked="0"/>
    </xf>
    <xf numFmtId="171" fontId="43" fillId="0" borderId="0" applyFont="0" applyFill="0" applyBorder="0" applyAlignment="0" applyProtection="0"/>
    <xf numFmtId="172" fontId="43" fillId="0" borderId="0" applyFont="0" applyFill="0" applyBorder="0" applyAlignment="0" applyProtection="0"/>
    <xf numFmtId="173" fontId="45" fillId="37" borderId="52" applyProtection="0">
      <alignment vertical="center"/>
    </xf>
    <xf numFmtId="0" fontId="46" fillId="0" borderId="0" applyNumberFormat="0" applyFill="0" applyBorder="0" applyAlignment="0" applyProtection="0"/>
    <xf numFmtId="174" fontId="39" fillId="0" borderId="0"/>
    <xf numFmtId="49" fontId="47" fillId="0" borderId="53" applyNumberFormat="0" applyFont="0" applyAlignment="0">
      <alignment horizontal="left" vertical="center" wrapText="1"/>
    </xf>
    <xf numFmtId="0" fontId="48" fillId="0" borderId="0" applyNumberFormat="0" applyFill="0" applyBorder="0" applyAlignment="0"/>
    <xf numFmtId="166" fontId="48" fillId="0" borderId="0" applyNumberFormat="0" applyFill="0" applyBorder="0" applyAlignment="0"/>
    <xf numFmtId="0" fontId="49" fillId="0" borderId="0" applyNumberFormat="0" applyFill="0" applyBorder="0" applyAlignment="0" applyProtection="0"/>
    <xf numFmtId="0" fontId="50" fillId="0" borderId="0"/>
    <xf numFmtId="0" fontId="31" fillId="0" borderId="0" applyFill="0" applyBorder="0" applyAlignment="0"/>
    <xf numFmtId="166" fontId="31" fillId="0" borderId="0" applyFill="0" applyBorder="0" applyAlignment="0"/>
    <xf numFmtId="175" fontId="41" fillId="0" borderId="0" applyFill="0" applyBorder="0" applyAlignment="0"/>
    <xf numFmtId="175" fontId="41" fillId="0" borderId="0" applyFill="0" applyBorder="0" applyAlignment="0"/>
    <xf numFmtId="175" fontId="40" fillId="0" borderId="0" applyFill="0" applyBorder="0" applyAlignment="0"/>
    <xf numFmtId="176" fontId="41" fillId="0" borderId="0" applyFill="0" applyBorder="0" applyAlignment="0"/>
    <xf numFmtId="176" fontId="41" fillId="0" borderId="0" applyFill="0" applyBorder="0" applyAlignment="0"/>
    <xf numFmtId="177" fontId="40" fillId="0" borderId="0" applyFill="0" applyBorder="0" applyAlignment="0"/>
    <xf numFmtId="178" fontId="31" fillId="0" borderId="0" applyFill="0" applyBorder="0" applyAlignment="0"/>
    <xf numFmtId="178" fontId="31" fillId="0" borderId="0" applyFill="0" applyBorder="0" applyAlignment="0"/>
    <xf numFmtId="179" fontId="31" fillId="0" borderId="0" applyFill="0" applyBorder="0" applyAlignment="0"/>
    <xf numFmtId="180" fontId="31" fillId="0" borderId="0" applyFill="0" applyBorder="0" applyAlignment="0"/>
    <xf numFmtId="180" fontId="31" fillId="0" borderId="0" applyFill="0" applyBorder="0" applyAlignment="0"/>
    <xf numFmtId="181" fontId="31" fillId="0" borderId="0" applyFill="0" applyBorder="0" applyAlignment="0"/>
    <xf numFmtId="182" fontId="41" fillId="0" borderId="0" applyFill="0" applyBorder="0" applyAlignment="0"/>
    <xf numFmtId="182" fontId="41" fillId="0" borderId="0" applyFill="0" applyBorder="0" applyAlignment="0"/>
    <xf numFmtId="183" fontId="40" fillId="0" borderId="0" applyFill="0" applyBorder="0" applyAlignment="0"/>
    <xf numFmtId="184" fontId="41" fillId="0" borderId="0" applyFill="0" applyBorder="0" applyAlignment="0"/>
    <xf numFmtId="184" fontId="41" fillId="0" borderId="0" applyFill="0" applyBorder="0" applyAlignment="0"/>
    <xf numFmtId="184" fontId="40" fillId="0" borderId="0" applyFill="0" applyBorder="0" applyAlignment="0"/>
    <xf numFmtId="175" fontId="41" fillId="0" borderId="0" applyFill="0" applyBorder="0" applyAlignment="0"/>
    <xf numFmtId="175" fontId="41" fillId="0" borderId="0" applyFill="0" applyBorder="0" applyAlignment="0"/>
    <xf numFmtId="175" fontId="40" fillId="0" borderId="0" applyFill="0" applyBorder="0" applyAlignment="0"/>
    <xf numFmtId="0" fontId="28" fillId="0" borderId="49" applyNumberFormat="0" applyFill="0" applyAlignment="0" applyProtection="0"/>
    <xf numFmtId="0" fontId="51" fillId="0" borderId="54" applyNumberFormat="0" applyFill="0" applyAlignment="0" applyProtection="0"/>
    <xf numFmtId="173" fontId="52" fillId="0" borderId="52" applyProtection="0">
      <alignment horizontal="right" vertical="center"/>
    </xf>
    <xf numFmtId="173" fontId="52" fillId="0" borderId="52" applyProtection="0">
      <alignment horizontal="right" vertical="center"/>
    </xf>
    <xf numFmtId="185" fontId="53" fillId="0" borderId="0"/>
    <xf numFmtId="185" fontId="54" fillId="38" borderId="55"/>
    <xf numFmtId="185" fontId="54" fillId="38" borderId="55"/>
    <xf numFmtId="185" fontId="54" fillId="38" borderId="55"/>
    <xf numFmtId="185" fontId="55" fillId="0" borderId="56"/>
    <xf numFmtId="165" fontId="56" fillId="0" borderId="0" applyFill="0" applyBorder="0" applyProtection="0">
      <alignment horizontal="right"/>
    </xf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5" fontId="34" fillId="0" borderId="57" applyNumberFormat="0" applyFont="0" applyAlignment="0" applyProtection="0"/>
    <xf numFmtId="186" fontId="57" fillId="0" borderId="0"/>
    <xf numFmtId="186" fontId="57" fillId="0" borderId="0"/>
    <xf numFmtId="186" fontId="57" fillId="0" borderId="0"/>
    <xf numFmtId="186" fontId="57" fillId="0" borderId="0"/>
    <xf numFmtId="186" fontId="57" fillId="0" borderId="0"/>
    <xf numFmtId="186" fontId="57" fillId="0" borderId="0"/>
    <xf numFmtId="186" fontId="57" fillId="0" borderId="0"/>
    <xf numFmtId="186" fontId="57" fillId="0" borderId="0"/>
    <xf numFmtId="187" fontId="58" fillId="0" borderId="0" applyFill="0" applyBorder="0" applyAlignment="0" applyProtection="0"/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58" fillId="0" borderId="0" applyFill="0" applyBorder="0" applyAlignment="0" applyProtection="0"/>
    <xf numFmtId="188" fontId="58" fillId="0" borderId="0" applyFill="0" applyBorder="0" applyAlignment="0" applyProtection="0"/>
    <xf numFmtId="0" fontId="59" fillId="0" borderId="0" applyNumberFormat="0" applyAlignment="0"/>
    <xf numFmtId="166" fontId="59" fillId="0" borderId="0" applyNumberFormat="0" applyAlignment="0"/>
    <xf numFmtId="0" fontId="60" fillId="0" borderId="0" applyNumberFormat="0" applyAlignment="0"/>
    <xf numFmtId="166" fontId="60" fillId="0" borderId="0" applyNumberFormat="0" applyAlignment="0"/>
    <xf numFmtId="189" fontId="58" fillId="0" borderId="0" applyFill="0" applyBorder="0" applyAlignment="0" applyProtection="0"/>
    <xf numFmtId="175" fontId="41" fillId="0" borderId="0" applyFont="0" applyFill="0" applyBorder="0" applyAlignment="0" applyProtection="0"/>
    <xf numFmtId="175" fontId="41" fillId="0" borderId="0" applyFont="0" applyFill="0" applyBorder="0" applyAlignment="0" applyProtection="0"/>
    <xf numFmtId="175" fontId="58" fillId="0" borderId="0" applyFill="0" applyBorder="0" applyAlignment="0" applyProtection="0"/>
    <xf numFmtId="190" fontId="58" fillId="0" borderId="0" applyFill="0" applyBorder="0" applyAlignment="0" applyProtection="0"/>
    <xf numFmtId="3" fontId="61" fillId="0" borderId="0"/>
    <xf numFmtId="191" fontId="58" fillId="0" borderId="0" applyFill="0" applyBorder="0" applyAlignment="0" applyProtection="0"/>
    <xf numFmtId="191" fontId="58" fillId="0" borderId="0" applyFill="0" applyBorder="0" applyAlignment="0" applyProtection="0"/>
    <xf numFmtId="191" fontId="58" fillId="0" borderId="0" applyFill="0" applyBorder="0" applyAlignment="0" applyProtection="0"/>
    <xf numFmtId="164" fontId="30" fillId="0" borderId="0" applyFont="0" applyFill="0" applyBorder="0" applyAlignment="0" applyProtection="0"/>
    <xf numFmtId="4" fontId="62" fillId="0" borderId="0"/>
    <xf numFmtId="39" fontId="39" fillId="0" borderId="0"/>
    <xf numFmtId="14" fontId="63" fillId="0" borderId="0" applyFill="0" applyBorder="0" applyAlignment="0"/>
    <xf numFmtId="14" fontId="63" fillId="0" borderId="0" applyFill="0" applyBorder="0" applyAlignment="0"/>
    <xf numFmtId="14" fontId="64" fillId="0" borderId="0" applyFill="0" applyBorder="0" applyAlignment="0"/>
    <xf numFmtId="0" fontId="65" fillId="0" borderId="0"/>
    <xf numFmtId="166" fontId="65" fillId="0" borderId="0"/>
    <xf numFmtId="0" fontId="39" fillId="0" borderId="0">
      <alignment vertical="center"/>
    </xf>
    <xf numFmtId="166" fontId="39" fillId="0" borderId="0">
      <alignment vertical="center"/>
    </xf>
    <xf numFmtId="182" fontId="41" fillId="0" borderId="0" applyFill="0" applyBorder="0" applyAlignment="0"/>
    <xf numFmtId="182" fontId="41" fillId="0" borderId="0" applyFill="0" applyBorder="0" applyAlignment="0"/>
    <xf numFmtId="183" fontId="40" fillId="0" borderId="0" applyFill="0" applyBorder="0" applyAlignment="0"/>
    <xf numFmtId="175" fontId="41" fillId="0" borderId="0" applyFill="0" applyBorder="0" applyAlignment="0"/>
    <xf numFmtId="175" fontId="41" fillId="0" borderId="0" applyFill="0" applyBorder="0" applyAlignment="0"/>
    <xf numFmtId="175" fontId="40" fillId="0" borderId="0" applyFill="0" applyBorder="0" applyAlignment="0"/>
    <xf numFmtId="182" fontId="41" fillId="0" borderId="0" applyFill="0" applyBorder="0" applyAlignment="0"/>
    <xf numFmtId="182" fontId="41" fillId="0" borderId="0" applyFill="0" applyBorder="0" applyAlignment="0"/>
    <xf numFmtId="183" fontId="40" fillId="0" borderId="0" applyFill="0" applyBorder="0" applyAlignment="0"/>
    <xf numFmtId="184" fontId="41" fillId="0" borderId="0" applyFill="0" applyBorder="0" applyAlignment="0"/>
    <xf numFmtId="184" fontId="41" fillId="0" borderId="0" applyFill="0" applyBorder="0" applyAlignment="0"/>
    <xf numFmtId="184" fontId="40" fillId="0" borderId="0" applyFill="0" applyBorder="0" applyAlignment="0"/>
    <xf numFmtId="175" fontId="41" fillId="0" borderId="0" applyFill="0" applyBorder="0" applyAlignment="0"/>
    <xf numFmtId="175" fontId="41" fillId="0" borderId="0" applyFill="0" applyBorder="0" applyAlignment="0"/>
    <xf numFmtId="175" fontId="40" fillId="0" borderId="0" applyFill="0" applyBorder="0" applyAlignment="0"/>
    <xf numFmtId="0" fontId="66" fillId="0" borderId="0" applyNumberFormat="0" applyAlignment="0"/>
    <xf numFmtId="166" fontId="66" fillId="0" borderId="0" applyNumberFormat="0" applyAlignment="0"/>
    <xf numFmtId="0" fontId="67" fillId="39" borderId="39"/>
    <xf numFmtId="166" fontId="58" fillId="0" borderId="0" applyFill="0" applyBorder="0" applyAlignment="0" applyProtection="0"/>
    <xf numFmtId="0" fontId="68" fillId="0" borderId="0" applyNumberFormat="0" applyFill="0" applyBorder="0" applyAlignment="0" applyProtection="0"/>
    <xf numFmtId="166" fontId="68" fillId="0" borderId="0" applyNumberFormat="0" applyFill="0" applyBorder="0" applyAlignment="0" applyProtection="0"/>
    <xf numFmtId="0" fontId="69" fillId="0" borderId="0"/>
    <xf numFmtId="166" fontId="69" fillId="0" borderId="0"/>
    <xf numFmtId="0" fontId="70" fillId="0" borderId="0" applyNumberFormat="0" applyFill="0" applyBorder="0" applyAlignment="0" applyProtection="0"/>
    <xf numFmtId="166" fontId="70" fillId="0" borderId="0" applyNumberFormat="0" applyFill="0" applyBorder="0" applyAlignment="0" applyProtection="0"/>
    <xf numFmtId="38" fontId="67" fillId="40" borderId="0" applyNumberFormat="0" applyBorder="0" applyAlignment="0" applyProtection="0"/>
    <xf numFmtId="166" fontId="42" fillId="38" borderId="0" applyNumberFormat="0" applyBorder="0" applyAlignment="0" applyProtection="0"/>
    <xf numFmtId="38" fontId="67" fillId="40" borderId="0" applyNumberFormat="0" applyBorder="0" applyAlignment="0" applyProtection="0"/>
    <xf numFmtId="0" fontId="42" fillId="38" borderId="0" applyNumberFormat="0" applyBorder="0" applyAlignment="0" applyProtection="0"/>
    <xf numFmtId="0" fontId="71" fillId="0" borderId="0"/>
    <xf numFmtId="0" fontId="72" fillId="41" borderId="0"/>
    <xf numFmtId="0" fontId="73" fillId="0" borderId="0">
      <alignment horizontal="left"/>
    </xf>
    <xf numFmtId="0" fontId="74" fillId="0" borderId="50" applyNumberFormat="0" applyAlignment="0" applyProtection="0">
      <alignment horizontal="left" vertical="center"/>
    </xf>
    <xf numFmtId="166" fontId="75" fillId="0" borderId="58" applyNumberFormat="0" applyAlignment="0" applyProtection="0"/>
    <xf numFmtId="166" fontId="75" fillId="0" borderId="58" applyNumberFormat="0" applyAlignment="0" applyProtection="0"/>
    <xf numFmtId="166" fontId="75" fillId="0" borderId="58" applyNumberFormat="0" applyAlignment="0" applyProtection="0"/>
    <xf numFmtId="0" fontId="75" fillId="0" borderId="58" applyNumberFormat="0" applyAlignment="0" applyProtection="0"/>
    <xf numFmtId="0" fontId="75" fillId="0" borderId="58" applyNumberFormat="0" applyAlignment="0" applyProtection="0"/>
    <xf numFmtId="0" fontId="74" fillId="0" borderId="50" applyNumberFormat="0" applyAlignment="0" applyProtection="0">
      <alignment horizontal="left" vertical="center"/>
    </xf>
    <xf numFmtId="0" fontId="75" fillId="0" borderId="58" applyNumberFormat="0" applyAlignment="0" applyProtection="0"/>
    <xf numFmtId="0" fontId="74" fillId="0" borderId="51">
      <alignment horizontal="left" vertical="center"/>
    </xf>
    <xf numFmtId="166" fontId="75" fillId="0" borderId="59">
      <alignment horizontal="left" vertical="center"/>
    </xf>
    <xf numFmtId="0" fontId="74" fillId="0" borderId="51">
      <alignment horizontal="left" vertical="center"/>
    </xf>
    <xf numFmtId="0" fontId="75" fillId="0" borderId="59">
      <alignment horizontal="left" vertical="center"/>
    </xf>
    <xf numFmtId="0" fontId="76" fillId="0" borderId="40"/>
    <xf numFmtId="0" fontId="39" fillId="0" borderId="0">
      <alignment vertical="center"/>
    </xf>
    <xf numFmtId="166" fontId="39" fillId="0" borderId="0">
      <alignment vertical="center"/>
    </xf>
    <xf numFmtId="0" fontId="77" fillId="0" borderId="0" applyNumberFormat="0" applyFill="0" applyBorder="0" applyAlignment="0" applyProtection="0"/>
    <xf numFmtId="166" fontId="77" fillId="0" borderId="0" applyNumberFormat="0" applyFill="0" applyBorder="0" applyAlignment="0" applyProtection="0"/>
    <xf numFmtId="0" fontId="78" fillId="0" borderId="0" applyNumberFormat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66" fontId="80" fillId="0" borderId="0" applyNumberFormat="0" applyFill="0" applyBorder="0" applyAlignment="0" applyProtection="0"/>
    <xf numFmtId="0" fontId="81" fillId="0" borderId="0" applyNumberFormat="0" applyBorder="0" applyAlignment="0" applyProtection="0">
      <alignment vertical="top"/>
      <protection locked="0"/>
    </xf>
    <xf numFmtId="166" fontId="81" fillId="0" borderId="0" applyNumberFormat="0" applyBorder="0" applyAlignment="0" applyProtection="0">
      <alignment vertical="top"/>
      <protection locked="0"/>
    </xf>
    <xf numFmtId="0" fontId="82" fillId="0" borderId="0" applyNumberFormat="0" applyBorder="0" applyAlignment="0" applyProtection="0">
      <alignment vertical="top"/>
      <protection locked="0"/>
    </xf>
    <xf numFmtId="0" fontId="78" fillId="0" borderId="0" applyNumberFormat="0" applyBorder="0" applyAlignment="0" applyProtection="0"/>
    <xf numFmtId="0" fontId="83" fillId="0" borderId="0" applyNumberFormat="0" applyFill="0" applyBorder="0" applyAlignment="0" applyProtection="0"/>
    <xf numFmtId="166" fontId="78" fillId="0" borderId="0" applyNumberFormat="0" applyBorder="0" applyAlignment="0" applyProtection="0"/>
    <xf numFmtId="166" fontId="78" fillId="0" borderId="0" applyNumberFormat="0" applyBorder="0" applyAlignment="0" applyProtection="0"/>
    <xf numFmtId="166" fontId="78" fillId="0" borderId="0" applyNumberFormat="0" applyBorder="0" applyAlignment="0" applyProtection="0"/>
    <xf numFmtId="166" fontId="78" fillId="0" borderId="0" applyNumberFormat="0" applyBorder="0" applyAlignment="0" applyProtection="0"/>
    <xf numFmtId="0" fontId="19" fillId="5" borderId="0" applyNumberFormat="0" applyBorder="0" applyAlignment="0" applyProtection="0"/>
    <xf numFmtId="0" fontId="84" fillId="5" borderId="0" applyNumberFormat="0" applyBorder="0" applyAlignment="0" applyProtection="0"/>
    <xf numFmtId="0" fontId="41" fillId="0" borderId="0"/>
    <xf numFmtId="10" fontId="67" fillId="42" borderId="39" applyNumberFormat="0" applyBorder="0" applyAlignment="0" applyProtection="0"/>
    <xf numFmtId="166" fontId="42" fillId="43" borderId="0" applyNumberFormat="0" applyBorder="0" applyAlignment="0" applyProtection="0"/>
    <xf numFmtId="10" fontId="67" fillId="42" borderId="39" applyNumberFormat="0" applyBorder="0" applyAlignment="0" applyProtection="0"/>
    <xf numFmtId="0" fontId="42" fillId="43" borderId="0" applyNumberFormat="0" applyBorder="0" applyAlignment="0" applyProtection="0"/>
    <xf numFmtId="175" fontId="85" fillId="44" borderId="0"/>
    <xf numFmtId="0" fontId="86" fillId="45" borderId="52" applyAlignment="0">
      <protection locked="0"/>
    </xf>
    <xf numFmtId="0" fontId="87" fillId="0" borderId="0"/>
    <xf numFmtId="0" fontId="25" fillId="9" borderId="47" applyNumberFormat="0" applyAlignment="0" applyProtection="0"/>
    <xf numFmtId="0" fontId="88" fillId="46" borderId="60" applyNumberFormat="0" applyAlignment="0" applyProtection="0"/>
    <xf numFmtId="0" fontId="89" fillId="0" borderId="0" applyNumberFormat="0" applyFill="0" applyBorder="0" applyAlignment="0" applyProtection="0"/>
    <xf numFmtId="166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166" fontId="90" fillId="0" borderId="0" applyNumberFormat="0" applyFill="0" applyBorder="0" applyAlignment="0" applyProtection="0"/>
    <xf numFmtId="182" fontId="41" fillId="0" borderId="0" applyFill="0" applyBorder="0" applyAlignment="0"/>
    <xf numFmtId="182" fontId="41" fillId="0" borderId="0" applyFill="0" applyBorder="0" applyAlignment="0"/>
    <xf numFmtId="183" fontId="40" fillId="0" borderId="0" applyFill="0" applyBorder="0" applyAlignment="0"/>
    <xf numFmtId="175" fontId="41" fillId="0" borderId="0" applyFill="0" applyBorder="0" applyAlignment="0"/>
    <xf numFmtId="175" fontId="41" fillId="0" borderId="0" applyFill="0" applyBorder="0" applyAlignment="0"/>
    <xf numFmtId="175" fontId="40" fillId="0" borderId="0" applyFill="0" applyBorder="0" applyAlignment="0"/>
    <xf numFmtId="182" fontId="41" fillId="0" borderId="0" applyFill="0" applyBorder="0" applyAlignment="0"/>
    <xf numFmtId="182" fontId="41" fillId="0" borderId="0" applyFill="0" applyBorder="0" applyAlignment="0"/>
    <xf numFmtId="183" fontId="40" fillId="0" borderId="0" applyFill="0" applyBorder="0" applyAlignment="0"/>
    <xf numFmtId="184" fontId="41" fillId="0" borderId="0" applyFill="0" applyBorder="0" applyAlignment="0"/>
    <xf numFmtId="184" fontId="41" fillId="0" borderId="0" applyFill="0" applyBorder="0" applyAlignment="0"/>
    <xf numFmtId="184" fontId="40" fillId="0" borderId="0" applyFill="0" applyBorder="0" applyAlignment="0"/>
    <xf numFmtId="175" fontId="41" fillId="0" borderId="0" applyFill="0" applyBorder="0" applyAlignment="0"/>
    <xf numFmtId="175" fontId="41" fillId="0" borderId="0" applyFill="0" applyBorder="0" applyAlignment="0"/>
    <xf numFmtId="175" fontId="40" fillId="0" borderId="0" applyFill="0" applyBorder="0" applyAlignment="0"/>
    <xf numFmtId="175" fontId="91" fillId="47" borderId="0"/>
    <xf numFmtId="44" fontId="92" fillId="0" borderId="0" applyFont="0" applyFill="0" applyBorder="0" applyAlignment="0" applyProtection="0"/>
    <xf numFmtId="44" fontId="92" fillId="0" borderId="0" applyFont="0" applyFill="0" applyBorder="0" applyAlignment="0" applyProtection="0"/>
    <xf numFmtId="44" fontId="92" fillId="0" borderId="0" applyFont="0" applyFill="0" applyBorder="0" applyAlignment="0" applyProtection="0"/>
    <xf numFmtId="44" fontId="92" fillId="0" borderId="0" applyFont="0" applyFill="0" applyBorder="0" applyAlignment="0" applyProtection="0"/>
    <xf numFmtId="44" fontId="92" fillId="0" borderId="0" applyFont="0" applyFill="0" applyBorder="0" applyAlignment="0" applyProtection="0"/>
    <xf numFmtId="44" fontId="92" fillId="0" borderId="0" applyFont="0" applyFill="0" applyBorder="0" applyAlignment="0" applyProtection="0"/>
    <xf numFmtId="44" fontId="92" fillId="0" borderId="0" applyFont="0" applyFill="0" applyBorder="0" applyAlignment="0" applyProtection="0"/>
    <xf numFmtId="44" fontId="92" fillId="0" borderId="0" applyFont="0" applyFill="0" applyBorder="0" applyAlignment="0" applyProtection="0"/>
    <xf numFmtId="44" fontId="92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192" fontId="33" fillId="0" borderId="0" applyFill="0" applyBorder="0" applyAlignment="0" applyProtection="0"/>
    <xf numFmtId="172" fontId="93" fillId="0" borderId="0" applyFont="0" applyFill="0" applyBorder="0" applyAlignment="0" applyProtection="0"/>
    <xf numFmtId="193" fontId="58" fillId="0" borderId="0" applyFill="0" applyBorder="0" applyAlignment="0" applyProtection="0"/>
    <xf numFmtId="194" fontId="58" fillId="0" borderId="0" applyFill="0" applyBorder="0" applyAlignment="0" applyProtection="0"/>
    <xf numFmtId="0" fontId="94" fillId="0" borderId="38"/>
    <xf numFmtId="195" fontId="58" fillId="0" borderId="0" applyFill="0" applyBorder="0" applyAlignment="0" applyProtection="0"/>
    <xf numFmtId="196" fontId="58" fillId="0" borderId="0" applyFill="0" applyBorder="0" applyAlignment="0" applyProtection="0"/>
    <xf numFmtId="0" fontId="95" fillId="35" borderId="61"/>
    <xf numFmtId="0" fontId="96" fillId="0" borderId="0"/>
    <xf numFmtId="0" fontId="96" fillId="0" borderId="0"/>
    <xf numFmtId="166" fontId="96" fillId="0" borderId="0"/>
    <xf numFmtId="0" fontId="15" fillId="0" borderId="41" applyNumberFormat="0" applyFill="0" applyAlignment="0" applyProtection="0"/>
    <xf numFmtId="0" fontId="15" fillId="0" borderId="41" applyNumberFormat="0" applyFill="0" applyAlignment="0" applyProtection="0"/>
    <xf numFmtId="0" fontId="15" fillId="0" borderId="41" applyNumberFormat="0" applyFill="0" applyAlignment="0" applyProtection="0"/>
    <xf numFmtId="0" fontId="15" fillId="0" borderId="41" applyNumberFormat="0" applyFill="0" applyAlignment="0" applyProtection="0"/>
    <xf numFmtId="0" fontId="15" fillId="0" borderId="41" applyNumberFormat="0" applyFill="0" applyAlignment="0" applyProtection="0"/>
    <xf numFmtId="0" fontId="96" fillId="0" borderId="0"/>
    <xf numFmtId="0" fontId="97" fillId="0" borderId="62" applyNumberFormat="0" applyFill="0" applyAlignment="0" applyProtection="0"/>
    <xf numFmtId="0" fontId="95" fillId="35" borderId="61"/>
    <xf numFmtId="0" fontId="95" fillId="35" borderId="61"/>
    <xf numFmtId="0" fontId="95" fillId="35" borderId="61"/>
    <xf numFmtId="0" fontId="98" fillId="0" borderId="0"/>
    <xf numFmtId="0" fontId="99" fillId="0" borderId="63"/>
    <xf numFmtId="0" fontId="99" fillId="0" borderId="63"/>
    <xf numFmtId="0" fontId="99" fillId="0" borderId="63"/>
    <xf numFmtId="0" fontId="99" fillId="0" borderId="63"/>
    <xf numFmtId="166" fontId="99" fillId="0" borderId="63"/>
    <xf numFmtId="166" fontId="99" fillId="0" borderId="63"/>
    <xf numFmtId="166" fontId="99" fillId="0" borderId="63"/>
    <xf numFmtId="0" fontId="16" fillId="0" borderId="42" applyNumberFormat="0" applyFill="0" applyAlignment="0" applyProtection="0"/>
    <xf numFmtId="0" fontId="16" fillId="0" borderId="42" applyNumberFormat="0" applyFill="0" applyAlignment="0" applyProtection="0"/>
    <xf numFmtId="0" fontId="16" fillId="0" borderId="42" applyNumberFormat="0" applyFill="0" applyAlignment="0" applyProtection="0"/>
    <xf numFmtId="0" fontId="16" fillId="0" borderId="42" applyNumberFormat="0" applyFill="0" applyAlignment="0" applyProtection="0"/>
    <xf numFmtId="0" fontId="16" fillId="0" borderId="42" applyNumberFormat="0" applyFill="0" applyAlignment="0" applyProtection="0"/>
    <xf numFmtId="0" fontId="99" fillId="0" borderId="63"/>
    <xf numFmtId="0" fontId="100" fillId="0" borderId="64" applyNumberFormat="0" applyFill="0" applyAlignment="0" applyProtection="0"/>
    <xf numFmtId="0" fontId="17" fillId="0" borderId="43" applyNumberFormat="0" applyFill="0" applyAlignment="0" applyProtection="0"/>
    <xf numFmtId="0" fontId="101" fillId="0" borderId="65" applyNumberFormat="0" applyFill="0" applyAlignment="0" applyProtection="0"/>
    <xf numFmtId="0" fontId="17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166" fontId="98" fillId="0" borderId="0"/>
    <xf numFmtId="166" fontId="98" fillId="0" borderId="0"/>
    <xf numFmtId="166" fontId="98" fillId="0" borderId="0"/>
    <xf numFmtId="166" fontId="98" fillId="0" borderId="0"/>
    <xf numFmtId="0" fontId="95" fillId="35" borderId="61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166" fontId="14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/>
    <xf numFmtId="0" fontId="20" fillId="6" borderId="0" applyNumberFormat="0" applyBorder="0" applyAlignment="0" applyProtection="0"/>
    <xf numFmtId="0" fontId="105" fillId="6" borderId="0" applyNumberFormat="0" applyBorder="0" applyAlignment="0" applyProtection="0"/>
    <xf numFmtId="0" fontId="106" fillId="48" borderId="0" applyNumberFormat="0" applyBorder="0" applyAlignment="0" applyProtection="0"/>
    <xf numFmtId="37" fontId="107" fillId="0" borderId="0"/>
    <xf numFmtId="173" fontId="108" fillId="0" borderId="52">
      <alignment vertical="center"/>
      <protection locked="0"/>
    </xf>
    <xf numFmtId="0" fontId="108" fillId="0" borderId="52">
      <alignment horizontal="justify" vertical="center" wrapText="1"/>
      <protection locked="0"/>
    </xf>
    <xf numFmtId="197" fontId="109" fillId="0" borderId="0"/>
    <xf numFmtId="197" fontId="109" fillId="0" borderId="0"/>
    <xf numFmtId="197" fontId="110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08" fillId="0" borderId="52">
      <alignment horizontal="justify" vertical="center" wrapText="1"/>
      <protection locked="0"/>
    </xf>
    <xf numFmtId="0" fontId="108" fillId="0" borderId="52">
      <alignment horizontal="justify" vertical="center" wrapText="1"/>
      <protection locked="0"/>
    </xf>
    <xf numFmtId="0" fontId="108" fillId="0" borderId="52">
      <alignment horizontal="justify" vertical="center" wrapText="1"/>
      <protection locked="0"/>
    </xf>
    <xf numFmtId="166" fontId="39" fillId="0" borderId="0" applyNumberFormat="0" applyFill="0" applyBorder="0" applyAlignment="0" applyProtection="0"/>
    <xf numFmtId="0" fontId="108" fillId="0" borderId="52">
      <alignment horizontal="justify" vertical="center" wrapText="1"/>
      <protection locked="0"/>
    </xf>
    <xf numFmtId="0" fontId="39" fillId="0" borderId="0" applyNumberFormat="0" applyFill="0" applyBorder="0" applyAlignment="0" applyProtection="0"/>
    <xf numFmtId="166" fontId="39" fillId="0" borderId="0" applyNumberFormat="0" applyFill="0" applyBorder="0" applyAlignment="0" applyProtection="0"/>
    <xf numFmtId="166" fontId="39" fillId="0" borderId="0" applyNumberFormat="0" applyFill="0" applyBorder="0" applyAlignment="0" applyProtection="0"/>
    <xf numFmtId="166" fontId="39" fillId="0" borderId="0" applyNumberFormat="0" applyFill="0" applyBorder="0" applyAlignment="0" applyProtection="0"/>
    <xf numFmtId="0" fontId="111" fillId="0" borderId="0"/>
    <xf numFmtId="0" fontId="111" fillId="0" borderId="0"/>
    <xf numFmtId="0" fontId="111" fillId="0" borderId="0"/>
    <xf numFmtId="0" fontId="111" fillId="0" borderId="0"/>
    <xf numFmtId="0" fontId="1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1" fillId="0" borderId="0"/>
    <xf numFmtId="0" fontId="13" fillId="0" borderId="0"/>
    <xf numFmtId="0" fontId="30" fillId="0" borderId="0"/>
    <xf numFmtId="0" fontId="113" fillId="0" borderId="0"/>
    <xf numFmtId="0" fontId="114" fillId="0" borderId="0"/>
    <xf numFmtId="0" fontId="31" fillId="0" borderId="0"/>
    <xf numFmtId="0" fontId="31" fillId="0" borderId="0"/>
    <xf numFmtId="0" fontId="31" fillId="0" borderId="0"/>
    <xf numFmtId="166" fontId="31" fillId="0" borderId="0"/>
    <xf numFmtId="0" fontId="115" fillId="0" borderId="0"/>
    <xf numFmtId="0" fontId="116" fillId="0" borderId="66"/>
    <xf numFmtId="0" fontId="117" fillId="0" borderId="0"/>
    <xf numFmtId="0" fontId="31" fillId="0" borderId="0"/>
    <xf numFmtId="0" fontId="69" fillId="0" borderId="0"/>
    <xf numFmtId="0" fontId="30" fillId="0" borderId="0"/>
    <xf numFmtId="0" fontId="13" fillId="0" borderId="0"/>
    <xf numFmtId="0" fontId="39" fillId="0" borderId="0"/>
    <xf numFmtId="0" fontId="118" fillId="0" borderId="0" applyAlignment="0">
      <protection locked="0"/>
    </xf>
    <xf numFmtId="0" fontId="31" fillId="0" borderId="0"/>
    <xf numFmtId="166" fontId="31" fillId="0" borderId="0"/>
    <xf numFmtId="0" fontId="118" fillId="0" borderId="0" applyAlignment="0">
      <protection locked="0"/>
    </xf>
    <xf numFmtId="166" fontId="118" fillId="0" borderId="0" applyAlignment="0">
      <protection locked="0"/>
    </xf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18" fillId="0" borderId="0" applyAlignment="0">
      <protection locked="0"/>
    </xf>
    <xf numFmtId="0" fontId="31" fillId="0" borderId="0"/>
    <xf numFmtId="166" fontId="6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9" fillId="0" borderId="0"/>
    <xf numFmtId="166" fontId="39" fillId="0" borderId="0"/>
    <xf numFmtId="166" fontId="39" fillId="0" borderId="0"/>
    <xf numFmtId="166" fontId="39" fillId="0" borderId="0"/>
    <xf numFmtId="166" fontId="39" fillId="0" borderId="0"/>
    <xf numFmtId="0" fontId="69" fillId="0" borderId="0"/>
    <xf numFmtId="0" fontId="31" fillId="0" borderId="0"/>
    <xf numFmtId="0" fontId="39" fillId="0" borderId="0"/>
    <xf numFmtId="166" fontId="39" fillId="0" borderId="0"/>
    <xf numFmtId="0" fontId="31" fillId="0" borderId="0"/>
    <xf numFmtId="166" fontId="31" fillId="0" borderId="0"/>
    <xf numFmtId="0" fontId="30" fillId="0" borderId="0"/>
    <xf numFmtId="0" fontId="116" fillId="0" borderId="0"/>
    <xf numFmtId="0" fontId="69" fillId="0" borderId="0"/>
    <xf numFmtId="0" fontId="69" fillId="0" borderId="0"/>
    <xf numFmtId="0" fontId="69" fillId="0" borderId="0"/>
    <xf numFmtId="0" fontId="31" fillId="0" borderId="0"/>
    <xf numFmtId="0" fontId="30" fillId="0" borderId="0"/>
    <xf numFmtId="0" fontId="111" fillId="0" borderId="0"/>
    <xf numFmtId="0" fontId="30" fillId="0" borderId="0"/>
    <xf numFmtId="0" fontId="31" fillId="0" borderId="0"/>
    <xf numFmtId="0" fontId="31" fillId="0" borderId="0"/>
    <xf numFmtId="166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1" fillId="0" borderId="0"/>
    <xf numFmtId="0" fontId="31" fillId="0" borderId="0"/>
    <xf numFmtId="0" fontId="69" fillId="0" borderId="0"/>
    <xf numFmtId="0" fontId="11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9" fillId="0" borderId="0"/>
    <xf numFmtId="0" fontId="39" fillId="0" borderId="0"/>
    <xf numFmtId="166" fontId="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9" fillId="0" borderId="0"/>
    <xf numFmtId="0" fontId="39" fillId="0" borderId="0"/>
    <xf numFmtId="0" fontId="35" fillId="0" borderId="0"/>
    <xf numFmtId="0" fontId="39" fillId="0" borderId="0"/>
    <xf numFmtId="0" fontId="69" fillId="0" borderId="0"/>
    <xf numFmtId="0" fontId="35" fillId="0" borderId="0"/>
    <xf numFmtId="0" fontId="35" fillId="0" borderId="0"/>
    <xf numFmtId="166" fontId="39" fillId="0" borderId="0"/>
    <xf numFmtId="0" fontId="69" fillId="0" borderId="0"/>
    <xf numFmtId="0" fontId="69" fillId="0" borderId="0"/>
    <xf numFmtId="0" fontId="6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0" fillId="0" borderId="0"/>
    <xf numFmtId="166" fontId="1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0" fillId="0" borderId="0"/>
    <xf numFmtId="0" fontId="121" fillId="0" borderId="0"/>
    <xf numFmtId="0" fontId="30" fillId="0" borderId="0"/>
    <xf numFmtId="0" fontId="30" fillId="0" borderId="0"/>
    <xf numFmtId="0" fontId="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1" fillId="0" borderId="0"/>
    <xf numFmtId="0" fontId="13" fillId="0" borderId="0"/>
    <xf numFmtId="0" fontId="122" fillId="0" borderId="0"/>
    <xf numFmtId="0" fontId="123" fillId="0" borderId="0"/>
    <xf numFmtId="173" fontId="45" fillId="45" borderId="52" applyProtection="0">
      <alignment vertical="center" wrapText="1"/>
    </xf>
    <xf numFmtId="188" fontId="58" fillId="0" borderId="0" applyFill="0" applyBorder="0" applyAlignment="0" applyProtection="0"/>
    <xf numFmtId="187" fontId="58" fillId="0" borderId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" fontId="41" fillId="0" borderId="0" applyFont="0" applyFill="0" applyBorder="0" applyAlignment="0" applyProtection="0"/>
    <xf numFmtId="14" fontId="44" fillId="0" borderId="0">
      <alignment horizontal="center" wrapText="1"/>
      <protection locked="0"/>
    </xf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58" fillId="0" borderId="0" applyFill="0" applyBorder="0" applyAlignment="0" applyProtection="0"/>
    <xf numFmtId="198" fontId="31" fillId="0" borderId="0" applyFont="0" applyFill="0" applyBorder="0" applyAlignment="0" applyProtection="0"/>
    <xf numFmtId="198" fontId="31" fillId="0" borderId="0" applyFont="0" applyFill="0" applyBorder="0" applyAlignment="0" applyProtection="0"/>
    <xf numFmtId="199" fontId="58" fillId="0" borderId="0" applyFill="0" applyBorder="0" applyAlignment="0" applyProtection="0"/>
    <xf numFmtId="10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0" fontId="58" fillId="0" borderId="0" applyFill="0" applyBorder="0" applyAlignment="0" applyProtection="0"/>
    <xf numFmtId="193" fontId="58" fillId="0" borderId="0" applyFill="0" applyBorder="0" applyAlignment="0" applyProtection="0"/>
    <xf numFmtId="0" fontId="108" fillId="0" borderId="52">
      <alignment vertical="center" wrapText="1"/>
      <protection locked="0"/>
    </xf>
    <xf numFmtId="0" fontId="124" fillId="0" borderId="0">
      <alignment horizontal="justify" vertical="top" wrapText="1"/>
    </xf>
    <xf numFmtId="166" fontId="125" fillId="0" borderId="0">
      <alignment wrapText="1"/>
    </xf>
    <xf numFmtId="0" fontId="124" fillId="0" borderId="0">
      <alignment horizontal="justify" vertical="top" wrapText="1"/>
    </xf>
    <xf numFmtId="0" fontId="124" fillId="0" borderId="0">
      <alignment horizontal="justify" vertical="top" wrapText="1"/>
    </xf>
    <xf numFmtId="0" fontId="124" fillId="0" borderId="0">
      <alignment horizontal="justify" vertical="top" wrapText="1"/>
    </xf>
    <xf numFmtId="0" fontId="124" fillId="0" borderId="0">
      <alignment horizontal="justify" vertical="top" wrapText="1"/>
    </xf>
    <xf numFmtId="0" fontId="125" fillId="0" borderId="0">
      <alignment wrapText="1"/>
    </xf>
    <xf numFmtId="0" fontId="69" fillId="10" borderId="48" applyNumberFormat="0" applyFont="0" applyAlignment="0" applyProtection="0"/>
    <xf numFmtId="0" fontId="69" fillId="43" borderId="67" applyNumberFormat="0" applyAlignment="0" applyProtection="0"/>
    <xf numFmtId="0" fontId="67" fillId="40" borderId="39"/>
    <xf numFmtId="182" fontId="41" fillId="0" borderId="0" applyFill="0" applyBorder="0" applyAlignment="0"/>
    <xf numFmtId="182" fontId="41" fillId="0" borderId="0" applyFill="0" applyBorder="0" applyAlignment="0"/>
    <xf numFmtId="183" fontId="40" fillId="0" borderId="0" applyFill="0" applyBorder="0" applyAlignment="0"/>
    <xf numFmtId="175" fontId="41" fillId="0" borderId="0" applyFill="0" applyBorder="0" applyAlignment="0"/>
    <xf numFmtId="175" fontId="41" fillId="0" borderId="0" applyFill="0" applyBorder="0" applyAlignment="0"/>
    <xf numFmtId="175" fontId="40" fillId="0" borderId="0" applyFill="0" applyBorder="0" applyAlignment="0"/>
    <xf numFmtId="182" fontId="41" fillId="0" borderId="0" applyFill="0" applyBorder="0" applyAlignment="0"/>
    <xf numFmtId="182" fontId="41" fillId="0" borderId="0" applyFill="0" applyBorder="0" applyAlignment="0"/>
    <xf numFmtId="183" fontId="40" fillId="0" borderId="0" applyFill="0" applyBorder="0" applyAlignment="0"/>
    <xf numFmtId="184" fontId="41" fillId="0" borderId="0" applyFill="0" applyBorder="0" applyAlignment="0"/>
    <xf numFmtId="184" fontId="41" fillId="0" borderId="0" applyFill="0" applyBorder="0" applyAlignment="0"/>
    <xf numFmtId="184" fontId="40" fillId="0" borderId="0" applyFill="0" applyBorder="0" applyAlignment="0"/>
    <xf numFmtId="175" fontId="41" fillId="0" borderId="0" applyFill="0" applyBorder="0" applyAlignment="0"/>
    <xf numFmtId="175" fontId="41" fillId="0" borderId="0" applyFill="0" applyBorder="0" applyAlignment="0"/>
    <xf numFmtId="175" fontId="40" fillId="0" borderId="0" applyFill="0" applyBorder="0" applyAlignment="0"/>
    <xf numFmtId="200" fontId="31" fillId="0" borderId="0"/>
    <xf numFmtId="9" fontId="58" fillId="0" borderId="0" applyFill="0" applyBorder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4" fillId="0" borderId="46" applyNumberFormat="0" applyFill="0" applyAlignment="0" applyProtection="0"/>
    <xf numFmtId="0" fontId="127" fillId="0" borderId="68" applyNumberFormat="0" applyFill="0" applyAlignment="0" applyProtection="0"/>
    <xf numFmtId="0" fontId="128" fillId="0" borderId="0">
      <alignment vertical="center"/>
    </xf>
    <xf numFmtId="166" fontId="128" fillId="0" borderId="0">
      <alignment vertical="center"/>
    </xf>
    <xf numFmtId="0" fontId="58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3" fontId="47" fillId="0" borderId="39" applyFill="0">
      <alignment horizontal="right" vertical="center"/>
    </xf>
    <xf numFmtId="0" fontId="47" fillId="0" borderId="39">
      <alignment horizontal="left" vertical="center" wrapText="1"/>
    </xf>
    <xf numFmtId="0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0" fontId="129" fillId="0" borderId="0" applyNumberFormat="0"/>
    <xf numFmtId="166" fontId="129" fillId="0" borderId="0" applyNumberFormat="0"/>
    <xf numFmtId="173" fontId="130" fillId="49" borderId="52" applyProtection="0">
      <alignment vertical="center"/>
    </xf>
    <xf numFmtId="185" fontId="55" fillId="0" borderId="56"/>
    <xf numFmtId="0" fontId="18" fillId="4" borderId="0" applyNumberFormat="0" applyBorder="0" applyAlignment="0" applyProtection="0"/>
    <xf numFmtId="0" fontId="131" fillId="4" borderId="0" applyNumberFormat="0" applyBorder="0" applyAlignment="0" applyProtection="0"/>
    <xf numFmtId="0" fontId="132" fillId="50" borderId="0" applyNumberFormat="0" applyBorder="0" applyAlignment="0" applyProtection="0"/>
    <xf numFmtId="0" fontId="133" fillId="0" borderId="0"/>
    <xf numFmtId="0" fontId="41" fillId="0" borderId="0"/>
    <xf numFmtId="166" fontId="39" fillId="0" borderId="0" applyProtection="0"/>
    <xf numFmtId="0" fontId="41" fillId="0" borderId="0"/>
    <xf numFmtId="0" fontId="39" fillId="0" borderId="0" applyProtection="0"/>
    <xf numFmtId="0" fontId="94" fillId="0" borderId="0"/>
    <xf numFmtId="40" fontId="134" fillId="0" borderId="0" applyBorder="0">
      <alignment horizontal="right"/>
    </xf>
    <xf numFmtId="49" fontId="39" fillId="0" borderId="0" applyFill="0" applyBorder="0" applyProtection="0"/>
    <xf numFmtId="49" fontId="63" fillId="0" borderId="0" applyFill="0" applyBorder="0" applyAlignment="0"/>
    <xf numFmtId="49" fontId="63" fillId="0" borderId="0" applyFill="0" applyBorder="0" applyAlignment="0"/>
    <xf numFmtId="49" fontId="64" fillId="0" borderId="0" applyFill="0" applyBorder="0" applyAlignment="0"/>
    <xf numFmtId="201" fontId="31" fillId="0" borderId="0" applyFill="0" applyBorder="0" applyAlignment="0"/>
    <xf numFmtId="201" fontId="31" fillId="0" borderId="0" applyFill="0" applyBorder="0" applyAlignment="0"/>
    <xf numFmtId="193" fontId="31" fillId="0" borderId="0" applyFill="0" applyBorder="0" applyAlignment="0"/>
    <xf numFmtId="202" fontId="31" fillId="0" borderId="0" applyFill="0" applyBorder="0" applyAlignment="0"/>
    <xf numFmtId="202" fontId="31" fillId="0" borderId="0" applyFill="0" applyBorder="0" applyAlignment="0"/>
    <xf numFmtId="196" fontId="31" fillId="0" borderId="0" applyFill="0" applyBorder="0" applyAlignment="0"/>
    <xf numFmtId="0" fontId="2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6" fillId="0" borderId="69">
      <alignment horizontal="center" wrapText="1"/>
    </xf>
    <xf numFmtId="166" fontId="136" fillId="0" borderId="69">
      <alignment horizontal="center" wrapText="1"/>
    </xf>
    <xf numFmtId="0" fontId="137" fillId="0" borderId="70">
      <alignment horizontal="center" wrapText="1"/>
    </xf>
    <xf numFmtId="166" fontId="137" fillId="0" borderId="70">
      <alignment horizontal="center" wrapText="1"/>
    </xf>
    <xf numFmtId="165" fontId="138" fillId="0" borderId="52">
      <alignment horizontal="right" vertical="center"/>
    </xf>
    <xf numFmtId="0" fontId="21" fillId="7" borderId="44" applyNumberFormat="0" applyAlignment="0" applyProtection="0"/>
    <xf numFmtId="0" fontId="139" fillId="51" borderId="71" applyNumberFormat="0" applyAlignment="0" applyProtection="0"/>
    <xf numFmtId="0" fontId="23" fillId="8" borderId="44" applyNumberFormat="0" applyAlignment="0" applyProtection="0"/>
    <xf numFmtId="0" fontId="140" fillId="52" borderId="71" applyNumberFormat="0" applyAlignment="0" applyProtection="0"/>
    <xf numFmtId="173" fontId="141" fillId="53" borderId="52">
      <alignment horizontal="right" vertical="center"/>
      <protection locked="0"/>
    </xf>
    <xf numFmtId="0" fontId="22" fillId="8" borderId="45" applyNumberFormat="0" applyAlignment="0" applyProtection="0"/>
    <xf numFmtId="0" fontId="142" fillId="52" borderId="72" applyNumberFormat="0" applyAlignment="0" applyProtection="0"/>
    <xf numFmtId="0" fontId="27" fillId="0" borderId="0" applyNumberFormat="0" applyFill="0" applyBorder="0" applyAlignment="0" applyProtection="0"/>
    <xf numFmtId="0" fontId="143" fillId="0" borderId="0" applyProtection="0"/>
    <xf numFmtId="0" fontId="144" fillId="0" borderId="0" applyNumberFormat="0" applyFill="0" applyBorder="0" applyAlignment="0" applyProtection="0"/>
    <xf numFmtId="0" fontId="35" fillId="0" borderId="52">
      <alignment vertical="center" wrapText="1"/>
    </xf>
    <xf numFmtId="3" fontId="32" fillId="0" borderId="0"/>
    <xf numFmtId="0" fontId="29" fillId="11" borderId="0" applyNumberFormat="0" applyBorder="0" applyAlignment="0" applyProtection="0"/>
    <xf numFmtId="0" fontId="145" fillId="54" borderId="0" applyNumberFormat="0" applyBorder="0" applyAlignment="0" applyProtection="0"/>
    <xf numFmtId="0" fontId="29" fillId="15" borderId="0" applyNumberFormat="0" applyBorder="0" applyAlignment="0" applyProtection="0"/>
    <xf numFmtId="0" fontId="145" fillId="49" borderId="0" applyNumberFormat="0" applyBorder="0" applyAlignment="0" applyProtection="0"/>
    <xf numFmtId="0" fontId="29" fillId="19" borderId="0" applyNumberFormat="0" applyBorder="0" applyAlignment="0" applyProtection="0"/>
    <xf numFmtId="0" fontId="145" fillId="55" borderId="0" applyNumberFormat="0" applyBorder="0" applyAlignment="0" applyProtection="0"/>
    <xf numFmtId="0" fontId="29" fillId="23" borderId="0" applyNumberFormat="0" applyBorder="0" applyAlignment="0" applyProtection="0"/>
    <xf numFmtId="0" fontId="145" fillId="56" borderId="0" applyNumberFormat="0" applyBorder="0" applyAlignment="0" applyProtection="0"/>
    <xf numFmtId="0" fontId="29" fillId="27" borderId="0" applyNumberFormat="0" applyBorder="0" applyAlignment="0" applyProtection="0"/>
    <xf numFmtId="0" fontId="145" fillId="57" borderId="0" applyNumberFormat="0" applyBorder="0" applyAlignment="0" applyProtection="0"/>
    <xf numFmtId="0" fontId="29" fillId="31" borderId="0" applyNumberFormat="0" applyBorder="0" applyAlignment="0" applyProtection="0"/>
    <xf numFmtId="0" fontId="145" fillId="58" borderId="0" applyNumberFormat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57" fillId="0" borderId="0"/>
    <xf numFmtId="0" fontId="57" fillId="0" borderId="0"/>
    <xf numFmtId="203" fontId="58" fillId="0" borderId="0" applyFill="0" applyBorder="0" applyAlignment="0" applyProtection="0"/>
    <xf numFmtId="38" fontId="58" fillId="0" borderId="0" applyFill="0" applyBorder="0" applyAlignment="0" applyProtection="0"/>
    <xf numFmtId="0" fontId="146" fillId="0" borderId="0"/>
  </cellStyleXfs>
  <cellXfs count="133">
    <xf numFmtId="0" fontId="0" fillId="0" borderId="0" xfId="0"/>
    <xf numFmtId="0" fontId="1" fillId="0" borderId="0" xfId="1"/>
    <xf numFmtId="0" fontId="5" fillId="0" borderId="0" xfId="1" applyNumberFormat="1" applyFont="1" applyFill="1" applyBorder="1" applyAlignment="1" applyProtection="1">
      <alignment horizontal="left" vertical="center"/>
    </xf>
    <xf numFmtId="0" fontId="7" fillId="2" borderId="23" xfId="1" applyNumberFormat="1" applyFont="1" applyFill="1" applyBorder="1" applyAlignment="1" applyProtection="1">
      <alignment horizontal="center" vertical="center"/>
    </xf>
    <xf numFmtId="0" fontId="7" fillId="2" borderId="25" xfId="1" applyNumberFormat="1" applyFont="1" applyFill="1" applyBorder="1" applyAlignment="1" applyProtection="1">
      <alignment horizontal="center" vertical="center"/>
    </xf>
    <xf numFmtId="0" fontId="9" fillId="0" borderId="26" xfId="1" applyNumberFormat="1" applyFont="1" applyFill="1" applyBorder="1" applyAlignment="1" applyProtection="1">
      <alignment horizontal="left" vertical="center"/>
    </xf>
    <xf numFmtId="4" fontId="10" fillId="0" borderId="22" xfId="1" applyNumberFormat="1" applyFont="1" applyFill="1" applyBorder="1" applyAlignment="1" applyProtection="1">
      <alignment horizontal="right" vertical="center"/>
    </xf>
    <xf numFmtId="0" fontId="9" fillId="0" borderId="27" xfId="1" applyNumberFormat="1" applyFont="1" applyFill="1" applyBorder="1" applyAlignment="1" applyProtection="1">
      <alignment horizontal="left" vertical="center"/>
    </xf>
    <xf numFmtId="0" fontId="10" fillId="0" borderId="22" xfId="1" applyNumberFormat="1" applyFont="1" applyFill="1" applyBorder="1" applyAlignment="1" applyProtection="1">
      <alignment horizontal="right" vertical="center"/>
    </xf>
    <xf numFmtId="4" fontId="10" fillId="0" borderId="5" xfId="1" applyNumberFormat="1" applyFont="1" applyFill="1" applyBorder="1" applyAlignment="1" applyProtection="1">
      <alignment horizontal="right" vertical="center"/>
    </xf>
    <xf numFmtId="0" fontId="10" fillId="0" borderId="5" xfId="1" applyNumberFormat="1" applyFont="1" applyFill="1" applyBorder="1" applyAlignment="1" applyProtection="1">
      <alignment horizontal="right" vertical="center"/>
    </xf>
    <xf numFmtId="4" fontId="10" fillId="0" borderId="25" xfId="1" applyNumberFormat="1" applyFont="1" applyFill="1" applyBorder="1" applyAlignment="1" applyProtection="1">
      <alignment horizontal="right" vertical="center"/>
    </xf>
    <xf numFmtId="4" fontId="10" fillId="0" borderId="15" xfId="1" applyNumberFormat="1" applyFont="1" applyFill="1" applyBorder="1" applyAlignment="1" applyProtection="1">
      <alignment horizontal="right" vertical="center"/>
    </xf>
    <xf numFmtId="4" fontId="9" fillId="2" borderId="25" xfId="1" applyNumberFormat="1" applyFont="1" applyFill="1" applyBorder="1" applyAlignment="1" applyProtection="1">
      <alignment horizontal="right" vertical="center"/>
    </xf>
    <xf numFmtId="4" fontId="9" fillId="2" borderId="22" xfId="1" applyNumberFormat="1" applyFont="1" applyFill="1" applyBorder="1" applyAlignment="1" applyProtection="1">
      <alignment horizontal="right" vertical="center"/>
    </xf>
    <xf numFmtId="4" fontId="11" fillId="0" borderId="0" xfId="0" applyNumberFormat="1" applyFont="1" applyFill="1" applyBorder="1" applyAlignment="1" applyProtection="1">
      <alignment horizontal="right" vertical="center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left" vertical="center"/>
    </xf>
    <xf numFmtId="0" fontId="4" fillId="0" borderId="15" xfId="0" applyNumberFormat="1" applyFont="1" applyFill="1" applyBorder="1" applyAlignment="1" applyProtection="1">
      <alignment horizontal="left" vertical="center"/>
    </xf>
    <xf numFmtId="0" fontId="3" fillId="0" borderId="16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left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9" xfId="0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4" fontId="3" fillId="2" borderId="0" xfId="0" applyNumberFormat="1" applyFont="1" applyFill="1" applyBorder="1" applyAlignment="1" applyProtection="1">
      <alignment horizontal="right" vertical="center"/>
    </xf>
    <xf numFmtId="0" fontId="3" fillId="2" borderId="0" xfId="0" applyNumberFormat="1" applyFont="1" applyFill="1" applyBorder="1" applyAlignment="1" applyProtection="1">
      <alignment horizontal="right" vertical="center"/>
    </xf>
    <xf numFmtId="0" fontId="3" fillId="2" borderId="5" xfId="0" applyNumberFormat="1" applyFont="1" applyFill="1" applyBorder="1" applyAlignment="1" applyProtection="1">
      <alignment horizontal="right" vertical="center"/>
    </xf>
    <xf numFmtId="0" fontId="4" fillId="0" borderId="20" xfId="0" applyNumberFormat="1" applyFont="1" applyFill="1" applyBorder="1" applyAlignment="1" applyProtection="1">
      <alignment horizontal="left" vertical="center"/>
    </xf>
    <xf numFmtId="4" fontId="4" fillId="0" borderId="21" xfId="0" applyNumberFormat="1" applyFont="1" applyFill="1" applyBorder="1" applyAlignment="1" applyProtection="1">
      <alignment horizontal="right" vertical="center"/>
    </xf>
    <xf numFmtId="0" fontId="4" fillId="0" borderId="21" xfId="0" applyNumberFormat="1" applyFont="1" applyFill="1" applyBorder="1" applyAlignment="1" applyProtection="1">
      <alignment horizontal="right" vertical="center"/>
    </xf>
    <xf numFmtId="0" fontId="4" fillId="0" borderId="22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1" fontId="4" fillId="0" borderId="0" xfId="0" applyNumberFormat="1" applyFont="1" applyFill="1" applyBorder="1" applyAlignment="1" applyProtection="1">
      <alignment horizontal="lef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0" fillId="0" borderId="22" xfId="1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4" fillId="0" borderId="21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4" fontId="4" fillId="3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0" xfId="1" applyNumberFormat="1" applyFont="1" applyFill="1" applyBorder="1" applyAlignment="1" applyProtection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left" vertical="center"/>
    </xf>
    <xf numFmtId="0" fontId="4" fillId="0" borderId="1" xfId="1" applyNumberFormat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horizontal="left" vertical="center"/>
    </xf>
    <xf numFmtId="0" fontId="4" fillId="0" borderId="4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 applyProtection="1">
      <alignment horizontal="left" vertical="center"/>
    </xf>
    <xf numFmtId="0" fontId="3" fillId="0" borderId="2" xfId="1" applyNumberFormat="1" applyFont="1" applyFill="1" applyBorder="1" applyAlignment="1" applyProtection="1">
      <alignment horizontal="left" vertical="center" wrapText="1"/>
    </xf>
    <xf numFmtId="0" fontId="3" fillId="0" borderId="2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4" fillId="0" borderId="2" xfId="1" applyNumberFormat="1" applyFont="1" applyFill="1" applyBorder="1" applyAlignment="1" applyProtection="1">
      <alignment horizontal="left" vertical="center" wrapText="1"/>
    </xf>
    <xf numFmtId="0" fontId="4" fillId="0" borderId="3" xfId="1" applyNumberFormat="1" applyFont="1" applyFill="1" applyBorder="1" applyAlignment="1" applyProtection="1">
      <alignment horizontal="left" vertical="center"/>
    </xf>
    <xf numFmtId="0" fontId="4" fillId="0" borderId="5" xfId="1" applyNumberFormat="1" applyFont="1" applyFill="1" applyBorder="1" applyAlignment="1" applyProtection="1">
      <alignment horizontal="left" vertical="center"/>
    </xf>
    <xf numFmtId="0" fontId="4" fillId="0" borderId="4" xfId="1" applyNumberFormat="1" applyFont="1" applyFill="1" applyBorder="1" applyAlignment="1" applyProtection="1">
      <alignment horizontal="left" vertical="center" wrapText="1"/>
    </xf>
    <xf numFmtId="0" fontId="3" fillId="3" borderId="34" xfId="1" applyNumberFormat="1" applyFont="1" applyFill="1" applyBorder="1" applyAlignment="1" applyProtection="1">
      <alignment horizontal="left" vertical="center" wrapText="1"/>
    </xf>
    <xf numFmtId="0" fontId="11" fillId="3" borderId="35" xfId="1" applyNumberFormat="1" applyFont="1" applyFill="1" applyBorder="1" applyAlignment="1" applyProtection="1">
      <alignment horizontal="left" vertical="center"/>
    </xf>
    <xf numFmtId="0" fontId="11" fillId="3" borderId="36" xfId="1" applyNumberFormat="1" applyFont="1" applyFill="1" applyBorder="1" applyAlignment="1" applyProtection="1">
      <alignment horizontal="left" vertical="center"/>
    </xf>
    <xf numFmtId="0" fontId="11" fillId="3" borderId="37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4" fillId="0" borderId="5" xfId="1" applyNumberFormat="1" applyFont="1" applyFill="1" applyBorder="1" applyAlignment="1" applyProtection="1">
      <alignment horizontal="left" vertical="center" wrapText="1"/>
    </xf>
    <xf numFmtId="0" fontId="4" fillId="0" borderId="22" xfId="1" applyNumberFormat="1" applyFont="1" applyFill="1" applyBorder="1" applyAlignment="1" applyProtection="1">
      <alignment horizontal="left" vertical="center"/>
    </xf>
    <xf numFmtId="14" fontId="4" fillId="0" borderId="0" xfId="1" applyNumberFormat="1" applyFont="1" applyFill="1" applyBorder="1" applyAlignment="1" applyProtection="1">
      <alignment horizontal="left" vertical="center" wrapText="1"/>
    </xf>
    <xf numFmtId="1" fontId="4" fillId="0" borderId="5" xfId="1" applyNumberFormat="1" applyFont="1" applyFill="1" applyBorder="1" applyAlignment="1" applyProtection="1">
      <alignment horizontal="left" vertical="center"/>
    </xf>
    <xf numFmtId="0" fontId="4" fillId="0" borderId="20" xfId="1" applyNumberFormat="1" applyFont="1" applyFill="1" applyBorder="1" applyAlignment="1" applyProtection="1">
      <alignment horizontal="left" vertical="center"/>
    </xf>
    <xf numFmtId="0" fontId="4" fillId="0" borderId="21" xfId="1" applyNumberFormat="1" applyFont="1" applyFill="1" applyBorder="1" applyAlignment="1" applyProtection="1">
      <alignment horizontal="left"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8" fillId="0" borderId="24" xfId="1" applyNumberFormat="1" applyFont="1" applyFill="1" applyBorder="1" applyAlignment="1" applyProtection="1">
      <alignment horizontal="left" vertical="center"/>
    </xf>
    <xf numFmtId="0" fontId="8" fillId="0" borderId="25" xfId="1" applyNumberFormat="1" applyFont="1" applyFill="1" applyBorder="1" applyAlignment="1" applyProtection="1">
      <alignment horizontal="left" vertical="center"/>
    </xf>
    <xf numFmtId="0" fontId="10" fillId="0" borderId="21" xfId="1" applyNumberFormat="1" applyFont="1" applyFill="1" applyBorder="1" applyAlignment="1" applyProtection="1">
      <alignment horizontal="left" vertical="center"/>
    </xf>
    <xf numFmtId="0" fontId="10" fillId="0" borderId="22" xfId="1" applyNumberFormat="1" applyFont="1" applyFill="1" applyBorder="1" applyAlignment="1" applyProtection="1">
      <alignment horizontal="left" vertical="center"/>
    </xf>
    <xf numFmtId="0" fontId="9" fillId="0" borderId="20" xfId="1" applyNumberFormat="1" applyFont="1" applyFill="1" applyBorder="1" applyAlignment="1" applyProtection="1">
      <alignment horizontal="left" vertical="center"/>
    </xf>
    <xf numFmtId="0" fontId="9" fillId="0" borderId="22" xfId="1" applyNumberFormat="1" applyFont="1" applyFill="1" applyBorder="1" applyAlignment="1" applyProtection="1">
      <alignment horizontal="left" vertical="center"/>
    </xf>
    <xf numFmtId="0" fontId="9" fillId="2" borderId="20" xfId="1" applyNumberFormat="1" applyFont="1" applyFill="1" applyBorder="1" applyAlignment="1" applyProtection="1">
      <alignment horizontal="left" vertical="center"/>
    </xf>
    <xf numFmtId="0" fontId="9" fillId="2" borderId="21" xfId="1" applyNumberFormat="1" applyFont="1" applyFill="1" applyBorder="1" applyAlignment="1" applyProtection="1">
      <alignment horizontal="left" vertical="center"/>
    </xf>
    <xf numFmtId="0" fontId="9" fillId="2" borderId="24" xfId="1" applyNumberFormat="1" applyFont="1" applyFill="1" applyBorder="1" applyAlignment="1" applyProtection="1">
      <alignment horizontal="left" vertical="center"/>
    </xf>
    <xf numFmtId="0" fontId="9" fillId="0" borderId="4" xfId="1" applyNumberFormat="1" applyFont="1" applyFill="1" applyBorder="1" applyAlignment="1" applyProtection="1">
      <alignment horizontal="left" vertical="center"/>
    </xf>
    <xf numFmtId="0" fontId="9" fillId="0" borderId="5" xfId="1" applyNumberFormat="1" applyFont="1" applyFill="1" applyBorder="1" applyAlignment="1" applyProtection="1">
      <alignment horizontal="left" vertical="center"/>
    </xf>
    <xf numFmtId="0" fontId="10" fillId="0" borderId="0" xfId="1" applyNumberFormat="1" applyFont="1" applyFill="1" applyBorder="1" applyAlignment="1" applyProtection="1">
      <alignment horizontal="left" vertical="center"/>
    </xf>
    <xf numFmtId="0" fontId="10" fillId="0" borderId="5" xfId="1" applyNumberFormat="1" applyFont="1" applyFill="1" applyBorder="1" applyAlignment="1" applyProtection="1">
      <alignment horizontal="left" vertical="center"/>
    </xf>
    <xf numFmtId="0" fontId="9" fillId="0" borderId="28" xfId="1" applyNumberFormat="1" applyFont="1" applyFill="1" applyBorder="1" applyAlignment="1" applyProtection="1">
      <alignment horizontal="left" vertical="center"/>
    </xf>
    <xf numFmtId="0" fontId="9" fillId="0" borderId="25" xfId="1" applyNumberFormat="1" applyFont="1" applyFill="1" applyBorder="1" applyAlignment="1" applyProtection="1">
      <alignment horizontal="left" vertical="center"/>
    </xf>
    <xf numFmtId="0" fontId="9" fillId="0" borderId="24" xfId="1" applyNumberFormat="1" applyFont="1" applyFill="1" applyBorder="1" applyAlignment="1" applyProtection="1">
      <alignment horizontal="left" vertical="center"/>
    </xf>
    <xf numFmtId="0" fontId="9" fillId="0" borderId="21" xfId="1" applyNumberFormat="1" applyFont="1" applyFill="1" applyBorder="1" applyAlignment="1" applyProtection="1">
      <alignment horizontal="left" vertical="center"/>
    </xf>
    <xf numFmtId="0" fontId="9" fillId="2" borderId="28" xfId="1" applyNumberFormat="1" applyFont="1" applyFill="1" applyBorder="1" applyAlignment="1" applyProtection="1">
      <alignment horizontal="left" vertical="center"/>
    </xf>
    <xf numFmtId="0" fontId="10" fillId="0" borderId="29" xfId="1" applyNumberFormat="1" applyFont="1" applyFill="1" applyBorder="1" applyAlignment="1" applyProtection="1">
      <alignment horizontal="left" vertical="center"/>
    </xf>
    <xf numFmtId="0" fontId="10" fillId="0" borderId="8" xfId="1" applyNumberFormat="1" applyFont="1" applyFill="1" applyBorder="1" applyAlignment="1" applyProtection="1">
      <alignment horizontal="left" vertical="center"/>
    </xf>
    <xf numFmtId="0" fontId="10" fillId="0" borderId="30" xfId="1" applyNumberFormat="1" applyFont="1" applyFill="1" applyBorder="1" applyAlignment="1" applyProtection="1">
      <alignment horizontal="left" vertical="center"/>
    </xf>
    <xf numFmtId="0" fontId="10" fillId="0" borderId="31" xfId="1" applyNumberFormat="1" applyFont="1" applyFill="1" applyBorder="1" applyAlignment="1" applyProtection="1">
      <alignment horizontal="left" vertical="center"/>
    </xf>
    <xf numFmtId="0" fontId="10" fillId="0" borderId="32" xfId="1" applyNumberFormat="1" applyFont="1" applyFill="1" applyBorder="1" applyAlignment="1" applyProtection="1">
      <alignment horizontal="left" vertical="center"/>
    </xf>
    <xf numFmtId="0" fontId="10" fillId="0" borderId="33" xfId="1" applyNumberFormat="1" applyFont="1" applyFill="1" applyBorder="1" applyAlignment="1" applyProtection="1">
      <alignment horizontal="left" vertical="center"/>
    </xf>
    <xf numFmtId="0" fontId="10" fillId="0" borderId="16" xfId="1" applyNumberFormat="1" applyFont="1" applyFill="1" applyBorder="1" applyAlignment="1" applyProtection="1">
      <alignment horizontal="left" vertical="center"/>
    </xf>
    <xf numFmtId="0" fontId="10" fillId="0" borderId="19" xfId="1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4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14" fontId="4" fillId="0" borderId="0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left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0" borderId="16" xfId="0" applyNumberFormat="1" applyFont="1" applyFill="1" applyBorder="1" applyAlignment="1" applyProtection="1">
      <alignment horizontal="left" vertical="center"/>
    </xf>
    <xf numFmtId="0" fontId="3" fillId="0" borderId="15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left" vertical="center"/>
    </xf>
  </cellXfs>
  <cellStyles count="697">
    <cellStyle name="_2004_04_08_komplet" xfId="7" xr:uid="{00000000-0005-0000-0000-000000000000}"/>
    <cellStyle name="_2006 HiPath 3800 A.Budova Petrof HK1" xfId="8" xr:uid="{00000000-0005-0000-0000-000001000000}"/>
    <cellStyle name="_ASEC_Koleje_PPVVUTSLP_zmena_22_3_2004" xfId="9" xr:uid="{00000000-0005-0000-0000-000002000000}"/>
    <cellStyle name="_ASEC_Koleje_PPVVUTSLP_zmena_22_3_2004 2" xfId="10" xr:uid="{00000000-0005-0000-0000-000003000000}"/>
    <cellStyle name="_ASEC_Nabidka_SK_zmena_22_3_2004" xfId="11" xr:uid="{00000000-0005-0000-0000-000004000000}"/>
    <cellStyle name="_ASEC_Nabidka_SK_zmena_22_3_2004 2" xfId="12" xr:uid="{00000000-0005-0000-0000-000005000000}"/>
    <cellStyle name="_BOQ_KE 001" xfId="13" xr:uid="{00000000-0005-0000-0000-000006000000}"/>
    <cellStyle name="_BOQ_KE 001 2" xfId="14" xr:uid="{00000000-0005-0000-0000-000007000000}"/>
    <cellStyle name="_BOQ_KE 001-2004.12.14" xfId="15" xr:uid="{00000000-0005-0000-0000-000008000000}"/>
    <cellStyle name="_BOQ_KE 001-2004.12.14 2" xfId="16" xr:uid="{00000000-0005-0000-0000-000009000000}"/>
    <cellStyle name="_C_SO231" xfId="17" xr:uid="{00000000-0005-0000-0000-00000A000000}"/>
    <cellStyle name="_C_SO231 2" xfId="18" xr:uid="{00000000-0005-0000-0000-00000B000000}"/>
    <cellStyle name="_C_SO720" xfId="19" xr:uid="{00000000-0005-0000-0000-00000C000000}"/>
    <cellStyle name="_C_SO720 2" xfId="20" xr:uid="{00000000-0005-0000-0000-00000D000000}"/>
    <cellStyle name="_C_SO720B" xfId="21" xr:uid="{00000000-0005-0000-0000-00000E000000}"/>
    <cellStyle name="_C_SO720B 2" xfId="22" xr:uid="{00000000-0005-0000-0000-00000F000000}"/>
    <cellStyle name="_C_SO720C" xfId="23" xr:uid="{00000000-0005-0000-0000-000010000000}"/>
    <cellStyle name="_C_SO720C 2" xfId="24" xr:uid="{00000000-0005-0000-0000-000011000000}"/>
    <cellStyle name="_cenova_nabidka_tendrova_navysena" xfId="25" xr:uid="{00000000-0005-0000-0000-000012000000}"/>
    <cellStyle name="_cenova_nabidka_tendrova_navysena 2" xfId="26" xr:uid="{00000000-0005-0000-0000-000013000000}"/>
    <cellStyle name="_CTP_skrobarny_EPS_EZS_objekt_15" xfId="27" xr:uid="{00000000-0005-0000-0000-000014000000}"/>
    <cellStyle name="_CTP_skrobarny_EPS_EZS_objekt_15 2" xfId="28" xr:uid="{00000000-0005-0000-0000-000015000000}"/>
    <cellStyle name="_Direct Cost BOQ_KE 04.12.151" xfId="29" xr:uid="{00000000-0005-0000-0000-000016000000}"/>
    <cellStyle name="_Direct Cost BOQ_KE 04.12.151 2" xfId="30" xr:uid="{00000000-0005-0000-0000-000017000000}"/>
    <cellStyle name="_Inotex1" xfId="31" xr:uid="{00000000-0005-0000-0000-000018000000}"/>
    <cellStyle name="_Inotex1c" xfId="32" xr:uid="{00000000-0005-0000-0000-000019000000}"/>
    <cellStyle name="_Inotex2" xfId="33" xr:uid="{00000000-0005-0000-0000-00001A000000}"/>
    <cellStyle name="_N020198A" xfId="34" xr:uid="{00000000-0005-0000-0000-00001B000000}"/>
    <cellStyle name="_Nase_nabidka_EZS_Interkom_CCTV" xfId="35" xr:uid="{00000000-0005-0000-0000-00001C000000}"/>
    <cellStyle name="_Nase_nabidka_EZS_Interkom_CCTV 2" xfId="36" xr:uid="{00000000-0005-0000-0000-00001D000000}"/>
    <cellStyle name="_Nase_nabidka_EZS_objekt_18" xfId="37" xr:uid="{00000000-0005-0000-0000-00001E000000}"/>
    <cellStyle name="_Nase_nabidka_EZS_objekt_18 2" xfId="38" xr:uid="{00000000-0005-0000-0000-00001F000000}"/>
    <cellStyle name="_Nase_nabidka_Flexi_II_ACS_EZS_CCTV" xfId="39" xr:uid="{00000000-0005-0000-0000-000020000000}"/>
    <cellStyle name="_Nase_nabidka_Flexi_II_ACS_EZS_CCTV 2" xfId="40" xr:uid="{00000000-0005-0000-0000-000021000000}"/>
    <cellStyle name="_Nase_nabidka_O6R" xfId="41" xr:uid="{00000000-0005-0000-0000-000022000000}"/>
    <cellStyle name="_Nase_nabidka_O6R 2" xfId="42" xr:uid="{00000000-0005-0000-0000-000023000000}"/>
    <cellStyle name="_Np_00110a" xfId="43" xr:uid="{00000000-0005-0000-0000-000024000000}"/>
    <cellStyle name="_Np_00118a" xfId="44" xr:uid="{00000000-0005-0000-0000-000025000000}"/>
    <cellStyle name="_Np_00159" xfId="45" xr:uid="{00000000-0005-0000-0000-000026000000}"/>
    <cellStyle name="_Np_00164a" xfId="46" xr:uid="{00000000-0005-0000-0000-000027000000}"/>
    <cellStyle name="_SLP_B_elektro_vykaz" xfId="47" xr:uid="{00000000-0005-0000-0000-000028000000}"/>
    <cellStyle name="_SLP_B_elektro_vykaz 2" xfId="48" xr:uid="{00000000-0005-0000-0000-000029000000}"/>
    <cellStyle name="_SLP_C_elektro_vykaz" xfId="49" xr:uid="{00000000-0005-0000-0000-00002A000000}"/>
    <cellStyle name="_SLP_C_elektro_vykaz 2" xfId="50" xr:uid="{00000000-0005-0000-0000-00002B000000}"/>
    <cellStyle name="_SLP_Venkovni_rozvody_uprava " xfId="51" xr:uid="{00000000-0005-0000-0000-00002C000000}"/>
    <cellStyle name="_SLP_Venkovni_rozvody_uprava  2" xfId="52" xr:uid="{00000000-0005-0000-0000-00002D000000}"/>
    <cellStyle name="_SO710_R" xfId="53" xr:uid="{00000000-0005-0000-0000-00002E000000}"/>
    <cellStyle name="_SO710_R 2" xfId="54" xr:uid="{00000000-0005-0000-0000-00002F000000}"/>
    <cellStyle name="_SO720_VV_A" xfId="55" xr:uid="{00000000-0005-0000-0000-000030000000}"/>
    <cellStyle name="_SO720_VV_A 2" xfId="56" xr:uid="{00000000-0005-0000-0000-000031000000}"/>
    <cellStyle name="_Vatech_Palladium_SLP" xfId="57" xr:uid="{00000000-0005-0000-0000-000032000000}"/>
    <cellStyle name="_Vatech_Palladium_SLP 2" xfId="58" xr:uid="{00000000-0005-0000-0000-000033000000}"/>
    <cellStyle name="_VATECH_SLP_Nák_centr_Prostejov" xfId="59" xr:uid="{00000000-0005-0000-0000-000034000000}"/>
    <cellStyle name="_VATECH_SLP_Nák_centr_Prostejov 2" xfId="60" xr:uid="{00000000-0005-0000-0000-000035000000}"/>
    <cellStyle name="_Z_00159A" xfId="61" xr:uid="{00000000-0005-0000-0000-000036000000}"/>
    <cellStyle name="_Zprac_Dusan_tendrova_navysena_060509" xfId="62" xr:uid="{00000000-0005-0000-0000-000037000000}"/>
    <cellStyle name="_Zprac_Dusan_tendrova_navysena_060509 2" xfId="63" xr:uid="{00000000-0005-0000-0000-000038000000}"/>
    <cellStyle name="=C:\WINDOWS\SYSTEM32\COMMAND.COM" xfId="64" xr:uid="{00000000-0005-0000-0000-000039000000}"/>
    <cellStyle name="•W_laroux" xfId="65" xr:uid="{00000000-0005-0000-0000-00003A000000}"/>
    <cellStyle name="0,0_x000d__x000a_NA_x000d__x000a_" xfId="66" xr:uid="{00000000-0005-0000-0000-00003B000000}"/>
    <cellStyle name="1 000 Kč_~4285817" xfId="67" xr:uid="{00000000-0005-0000-0000-00003C000000}"/>
    <cellStyle name="20 % – Zvýraznění1 2" xfId="68" xr:uid="{00000000-0005-0000-0000-00003D000000}"/>
    <cellStyle name="20 % – Zvýraznění1 2 2" xfId="69" xr:uid="{00000000-0005-0000-0000-00003E000000}"/>
    <cellStyle name="20 % – Zvýraznění2 2" xfId="70" xr:uid="{00000000-0005-0000-0000-00003F000000}"/>
    <cellStyle name="20 % – Zvýraznění2 2 2" xfId="71" xr:uid="{00000000-0005-0000-0000-000040000000}"/>
    <cellStyle name="20 % – Zvýraznění3 2" xfId="72" xr:uid="{00000000-0005-0000-0000-000041000000}"/>
    <cellStyle name="20 % – Zvýraznění3 2 2" xfId="73" xr:uid="{00000000-0005-0000-0000-000042000000}"/>
    <cellStyle name="20 % – Zvýraznění4 2" xfId="74" xr:uid="{00000000-0005-0000-0000-000043000000}"/>
    <cellStyle name="20 % – Zvýraznění4 2 2" xfId="75" xr:uid="{00000000-0005-0000-0000-000044000000}"/>
    <cellStyle name="20 % – Zvýraznění5 2" xfId="76" xr:uid="{00000000-0005-0000-0000-000045000000}"/>
    <cellStyle name="20 % – Zvýraznění5 2 2" xfId="77" xr:uid="{00000000-0005-0000-0000-000046000000}"/>
    <cellStyle name="20 % – Zvýraznění6 2" xfId="78" xr:uid="{00000000-0005-0000-0000-000047000000}"/>
    <cellStyle name="20 % – Zvýraznění6 2 2" xfId="79" xr:uid="{00000000-0005-0000-0000-000048000000}"/>
    <cellStyle name="40 % – Zvýraznění1 2" xfId="80" xr:uid="{00000000-0005-0000-0000-000049000000}"/>
    <cellStyle name="40 % – Zvýraznění1 2 2" xfId="81" xr:uid="{00000000-0005-0000-0000-00004A000000}"/>
    <cellStyle name="40 % – Zvýraznění2 2" xfId="82" xr:uid="{00000000-0005-0000-0000-00004B000000}"/>
    <cellStyle name="40 % – Zvýraznění2 2 2" xfId="83" xr:uid="{00000000-0005-0000-0000-00004C000000}"/>
    <cellStyle name="40 % – Zvýraznění3 2" xfId="84" xr:uid="{00000000-0005-0000-0000-00004D000000}"/>
    <cellStyle name="40 % – Zvýraznění3 2 2" xfId="85" xr:uid="{00000000-0005-0000-0000-00004E000000}"/>
    <cellStyle name="40 % – Zvýraznění4 2" xfId="86" xr:uid="{00000000-0005-0000-0000-00004F000000}"/>
    <cellStyle name="40 % – Zvýraznění4 2 2" xfId="87" xr:uid="{00000000-0005-0000-0000-000050000000}"/>
    <cellStyle name="40 % – Zvýraznění5 2" xfId="88" xr:uid="{00000000-0005-0000-0000-000051000000}"/>
    <cellStyle name="40 % – Zvýraznění5 2 2" xfId="89" xr:uid="{00000000-0005-0000-0000-000052000000}"/>
    <cellStyle name="40 % – Zvýraznění6 2" xfId="90" xr:uid="{00000000-0005-0000-0000-000053000000}"/>
    <cellStyle name="40 % – Zvýraznění6 2 2" xfId="91" xr:uid="{00000000-0005-0000-0000-000054000000}"/>
    <cellStyle name="60 % – Zvýraznění1 2" xfId="92" xr:uid="{00000000-0005-0000-0000-000055000000}"/>
    <cellStyle name="60 % – Zvýraznění2 2" xfId="93" xr:uid="{00000000-0005-0000-0000-000056000000}"/>
    <cellStyle name="60 % – Zvýraznění3 2" xfId="94" xr:uid="{00000000-0005-0000-0000-000057000000}"/>
    <cellStyle name="60 % – Zvýraznění4 2" xfId="95" xr:uid="{00000000-0005-0000-0000-000058000000}"/>
    <cellStyle name="60 % – Zvýraznění5 2" xfId="96" xr:uid="{00000000-0005-0000-0000-000059000000}"/>
    <cellStyle name="60 % – Zvýraznění6 2" xfId="97" xr:uid="{00000000-0005-0000-0000-00005A000000}"/>
    <cellStyle name="Äåíåæíûé [0]_PERSONAL" xfId="98" xr:uid="{00000000-0005-0000-0000-00005B000000}"/>
    <cellStyle name="Äåíåæíûé_PERSONAL" xfId="99" xr:uid="{00000000-0005-0000-0000-00005C000000}"/>
    <cellStyle name="ÅëÈ­ [0]_laroux" xfId="100" xr:uid="{00000000-0005-0000-0000-00005D000000}"/>
    <cellStyle name="ÅëÈ­_laroux" xfId="101" xr:uid="{00000000-0005-0000-0000-00005E000000}"/>
    <cellStyle name="args.style" xfId="102" xr:uid="{00000000-0005-0000-0000-00005F000000}"/>
    <cellStyle name="args.style 2" xfId="103" xr:uid="{00000000-0005-0000-0000-000060000000}"/>
    <cellStyle name="ÄÞ¸¶ [0]_laroux" xfId="104" xr:uid="{00000000-0005-0000-0000-000061000000}"/>
    <cellStyle name="ÄÞ¸¶_laroux" xfId="105" xr:uid="{00000000-0005-0000-0000-000062000000}"/>
    <cellStyle name="balicek" xfId="106" xr:uid="{00000000-0005-0000-0000-000063000000}"/>
    <cellStyle name="Besuchter Hyperlink" xfId="107" xr:uid="{00000000-0005-0000-0000-000064000000}"/>
    <cellStyle name="bezčárky_" xfId="108" xr:uid="{00000000-0005-0000-0000-000065000000}"/>
    <cellStyle name="blok_cen" xfId="109" xr:uid="{00000000-0005-0000-0000-000066000000}"/>
    <cellStyle name="blokcen" xfId="110" xr:uid="{00000000-0005-0000-0000-000067000000}"/>
    <cellStyle name="blokcen 2" xfId="111" xr:uid="{00000000-0005-0000-0000-000068000000}"/>
    <cellStyle name="Body" xfId="112" xr:uid="{00000000-0005-0000-0000-000069000000}"/>
    <cellStyle name="Ç¥ÁØ_ÀÎÀç°³¹ß¿ø" xfId="113" xr:uid="{00000000-0005-0000-0000-00006A000000}"/>
    <cellStyle name="Calc Currency (0)" xfId="114" xr:uid="{00000000-0005-0000-0000-00006B000000}"/>
    <cellStyle name="Calc Currency (0) 2" xfId="115" xr:uid="{00000000-0005-0000-0000-00006C000000}"/>
    <cellStyle name="Calc Currency (2)" xfId="116" xr:uid="{00000000-0005-0000-0000-00006D000000}"/>
    <cellStyle name="Calc Currency (2) 2" xfId="117" xr:uid="{00000000-0005-0000-0000-00006E000000}"/>
    <cellStyle name="Calc Currency (2) 3" xfId="118" xr:uid="{00000000-0005-0000-0000-00006F000000}"/>
    <cellStyle name="Calc Percent (0)" xfId="119" xr:uid="{00000000-0005-0000-0000-000070000000}"/>
    <cellStyle name="Calc Percent (0) 2" xfId="120" xr:uid="{00000000-0005-0000-0000-000071000000}"/>
    <cellStyle name="Calc Percent (0) 3" xfId="121" xr:uid="{00000000-0005-0000-0000-000072000000}"/>
    <cellStyle name="Calc Percent (1)" xfId="122" xr:uid="{00000000-0005-0000-0000-000073000000}"/>
    <cellStyle name="Calc Percent (1) 2" xfId="123" xr:uid="{00000000-0005-0000-0000-000074000000}"/>
    <cellStyle name="Calc Percent (1) 3" xfId="124" xr:uid="{00000000-0005-0000-0000-000075000000}"/>
    <cellStyle name="Calc Percent (2)" xfId="125" xr:uid="{00000000-0005-0000-0000-000076000000}"/>
    <cellStyle name="Calc Percent (2) 2" xfId="126" xr:uid="{00000000-0005-0000-0000-000077000000}"/>
    <cellStyle name="Calc Percent (2) 3" xfId="127" xr:uid="{00000000-0005-0000-0000-000078000000}"/>
    <cellStyle name="Calc Units (0)" xfId="128" xr:uid="{00000000-0005-0000-0000-000079000000}"/>
    <cellStyle name="Calc Units (0) 2" xfId="129" xr:uid="{00000000-0005-0000-0000-00007A000000}"/>
    <cellStyle name="Calc Units (0) 3" xfId="130" xr:uid="{00000000-0005-0000-0000-00007B000000}"/>
    <cellStyle name="Calc Units (1)" xfId="131" xr:uid="{00000000-0005-0000-0000-00007C000000}"/>
    <cellStyle name="Calc Units (1) 2" xfId="132" xr:uid="{00000000-0005-0000-0000-00007D000000}"/>
    <cellStyle name="Calc Units (1) 3" xfId="133" xr:uid="{00000000-0005-0000-0000-00007E000000}"/>
    <cellStyle name="Calc Units (2)" xfId="134" xr:uid="{00000000-0005-0000-0000-00007F000000}"/>
    <cellStyle name="Calc Units (2) 2" xfId="135" xr:uid="{00000000-0005-0000-0000-000080000000}"/>
    <cellStyle name="Calc Units (2) 3" xfId="136" xr:uid="{00000000-0005-0000-0000-000081000000}"/>
    <cellStyle name="Celkem 2" xfId="137" xr:uid="{00000000-0005-0000-0000-000082000000}"/>
    <cellStyle name="Celkem 3" xfId="138" xr:uid="{00000000-0005-0000-0000-000083000000}"/>
    <cellStyle name="cena" xfId="139" xr:uid="{00000000-0005-0000-0000-000084000000}"/>
    <cellStyle name="cena 2" xfId="140" xr:uid="{00000000-0005-0000-0000-000085000000}"/>
    <cellStyle name="cena 3" xfId="141" xr:uid="{00000000-0005-0000-0000-000086000000}"/>
    <cellStyle name="cena celkem" xfId="142" xr:uid="{00000000-0005-0000-0000-000087000000}"/>
    <cellStyle name="cena celkem 2" xfId="143" xr:uid="{00000000-0005-0000-0000-000088000000}"/>
    <cellStyle name="cena celkem 3" xfId="144" xr:uid="{00000000-0005-0000-0000-000089000000}"/>
    <cellStyle name="cena součet" xfId="145" xr:uid="{00000000-0005-0000-0000-00008A000000}"/>
    <cellStyle name="cena_EPS" xfId="146" xr:uid="{00000000-0005-0000-0000-00008B000000}"/>
    <cellStyle name="ceník" xfId="147" xr:uid="{00000000-0005-0000-0000-00008C000000}"/>
    <cellStyle name="ceník 2" xfId="148" xr:uid="{00000000-0005-0000-0000-00008D000000}"/>
    <cellStyle name="ceník 2 2" xfId="149" xr:uid="{00000000-0005-0000-0000-00008E000000}"/>
    <cellStyle name="ceník 2 2 2" xfId="150" xr:uid="{00000000-0005-0000-0000-00008F000000}"/>
    <cellStyle name="ceník 2 2 2 2" xfId="151" xr:uid="{00000000-0005-0000-0000-000090000000}"/>
    <cellStyle name="ceník 2 2 2 3" xfId="152" xr:uid="{00000000-0005-0000-0000-000091000000}"/>
    <cellStyle name="ceník 2 2 2 4" xfId="153" xr:uid="{00000000-0005-0000-0000-000092000000}"/>
    <cellStyle name="ceník 2 2 3" xfId="154" xr:uid="{00000000-0005-0000-0000-000093000000}"/>
    <cellStyle name="ceník 2 2 4" xfId="155" xr:uid="{00000000-0005-0000-0000-000094000000}"/>
    <cellStyle name="ceník 2 2 5" xfId="156" xr:uid="{00000000-0005-0000-0000-000095000000}"/>
    <cellStyle name="ceník 2 2 6" xfId="157" xr:uid="{00000000-0005-0000-0000-000096000000}"/>
    <cellStyle name="ceník 2 3" xfId="158" xr:uid="{00000000-0005-0000-0000-000097000000}"/>
    <cellStyle name="ceník 2 3 2" xfId="159" xr:uid="{00000000-0005-0000-0000-000098000000}"/>
    <cellStyle name="ceník 2 3 2 2" xfId="160" xr:uid="{00000000-0005-0000-0000-000099000000}"/>
    <cellStyle name="ceník 2 3 2 3" xfId="161" xr:uid="{00000000-0005-0000-0000-00009A000000}"/>
    <cellStyle name="ceník 2 3 2 4" xfId="162" xr:uid="{00000000-0005-0000-0000-00009B000000}"/>
    <cellStyle name="ceník 2 3 3" xfId="163" xr:uid="{00000000-0005-0000-0000-00009C000000}"/>
    <cellStyle name="ceník 2 3 4" xfId="164" xr:uid="{00000000-0005-0000-0000-00009D000000}"/>
    <cellStyle name="ceník 2 3 5" xfId="165" xr:uid="{00000000-0005-0000-0000-00009E000000}"/>
    <cellStyle name="ceník 2 3 6" xfId="166" xr:uid="{00000000-0005-0000-0000-00009F000000}"/>
    <cellStyle name="ceník 2 4" xfId="167" xr:uid="{00000000-0005-0000-0000-0000A0000000}"/>
    <cellStyle name="ceník 2 4 2" xfId="168" xr:uid="{00000000-0005-0000-0000-0000A1000000}"/>
    <cellStyle name="ceník 2 4 3" xfId="169" xr:uid="{00000000-0005-0000-0000-0000A2000000}"/>
    <cellStyle name="ceník 2 4 4" xfId="170" xr:uid="{00000000-0005-0000-0000-0000A3000000}"/>
    <cellStyle name="ceník 2 5" xfId="171" xr:uid="{00000000-0005-0000-0000-0000A4000000}"/>
    <cellStyle name="ceník 2 6" xfId="172" xr:uid="{00000000-0005-0000-0000-0000A5000000}"/>
    <cellStyle name="ceník 2 7" xfId="173" xr:uid="{00000000-0005-0000-0000-0000A6000000}"/>
    <cellStyle name="ceník 2 8" xfId="174" xr:uid="{00000000-0005-0000-0000-0000A7000000}"/>
    <cellStyle name="ceník 3" xfId="175" xr:uid="{00000000-0005-0000-0000-0000A8000000}"/>
    <cellStyle name="ceník 3 2" xfId="176" xr:uid="{00000000-0005-0000-0000-0000A9000000}"/>
    <cellStyle name="ceník 3 2 2" xfId="177" xr:uid="{00000000-0005-0000-0000-0000AA000000}"/>
    <cellStyle name="ceník 3 2 3" xfId="178" xr:uid="{00000000-0005-0000-0000-0000AB000000}"/>
    <cellStyle name="ceník 3 2 4" xfId="179" xr:uid="{00000000-0005-0000-0000-0000AC000000}"/>
    <cellStyle name="ceník 3 3" xfId="180" xr:uid="{00000000-0005-0000-0000-0000AD000000}"/>
    <cellStyle name="ceník 3 4" xfId="181" xr:uid="{00000000-0005-0000-0000-0000AE000000}"/>
    <cellStyle name="ceník 3 5" xfId="182" xr:uid="{00000000-0005-0000-0000-0000AF000000}"/>
    <cellStyle name="ceník 3 6" xfId="183" xr:uid="{00000000-0005-0000-0000-0000B0000000}"/>
    <cellStyle name="ceník 4" xfId="184" xr:uid="{00000000-0005-0000-0000-0000B1000000}"/>
    <cellStyle name="ceník 4 2" xfId="185" xr:uid="{00000000-0005-0000-0000-0000B2000000}"/>
    <cellStyle name="ceník 4 2 2" xfId="186" xr:uid="{00000000-0005-0000-0000-0000B3000000}"/>
    <cellStyle name="ceník 4 2 3" xfId="187" xr:uid="{00000000-0005-0000-0000-0000B4000000}"/>
    <cellStyle name="ceník 4 2 4" xfId="188" xr:uid="{00000000-0005-0000-0000-0000B5000000}"/>
    <cellStyle name="ceník 4 3" xfId="189" xr:uid="{00000000-0005-0000-0000-0000B6000000}"/>
    <cellStyle name="ceník 4 4" xfId="190" xr:uid="{00000000-0005-0000-0000-0000B7000000}"/>
    <cellStyle name="ceník 4 5" xfId="191" xr:uid="{00000000-0005-0000-0000-0000B8000000}"/>
    <cellStyle name="ceník 4 6" xfId="192" xr:uid="{00000000-0005-0000-0000-0000B9000000}"/>
    <cellStyle name="ceník 5" xfId="193" xr:uid="{00000000-0005-0000-0000-0000BA000000}"/>
    <cellStyle name="ceník 5 2" xfId="194" xr:uid="{00000000-0005-0000-0000-0000BB000000}"/>
    <cellStyle name="ceník 5 3" xfId="195" xr:uid="{00000000-0005-0000-0000-0000BC000000}"/>
    <cellStyle name="ceník 5 4" xfId="196" xr:uid="{00000000-0005-0000-0000-0000BD000000}"/>
    <cellStyle name="ceník 6" xfId="197" xr:uid="{00000000-0005-0000-0000-0000BE000000}"/>
    <cellStyle name="ceník 7" xfId="198" xr:uid="{00000000-0005-0000-0000-0000BF000000}"/>
    <cellStyle name="ceník 8" xfId="199" xr:uid="{00000000-0005-0000-0000-0000C0000000}"/>
    <cellStyle name="ceník 9" xfId="200" xr:uid="{00000000-0005-0000-0000-0000C1000000}"/>
    <cellStyle name="Comma  - Style1" xfId="201" xr:uid="{00000000-0005-0000-0000-0000C2000000}"/>
    <cellStyle name="Comma  - Style2" xfId="202" xr:uid="{00000000-0005-0000-0000-0000C3000000}"/>
    <cellStyle name="Comma  - Style3" xfId="203" xr:uid="{00000000-0005-0000-0000-0000C4000000}"/>
    <cellStyle name="Comma  - Style4" xfId="204" xr:uid="{00000000-0005-0000-0000-0000C5000000}"/>
    <cellStyle name="Comma  - Style5" xfId="205" xr:uid="{00000000-0005-0000-0000-0000C6000000}"/>
    <cellStyle name="Comma  - Style6" xfId="206" xr:uid="{00000000-0005-0000-0000-0000C7000000}"/>
    <cellStyle name="Comma  - Style7" xfId="207" xr:uid="{00000000-0005-0000-0000-0000C8000000}"/>
    <cellStyle name="Comma  - Style8" xfId="208" xr:uid="{00000000-0005-0000-0000-0000C9000000}"/>
    <cellStyle name="Comma [0]_!!!GO" xfId="209" xr:uid="{00000000-0005-0000-0000-0000CA000000}"/>
    <cellStyle name="Comma [00]" xfId="210" xr:uid="{00000000-0005-0000-0000-0000CB000000}"/>
    <cellStyle name="Comma [00] 2" xfId="211" xr:uid="{00000000-0005-0000-0000-0000CC000000}"/>
    <cellStyle name="Comma [00] 3" xfId="212" xr:uid="{00000000-0005-0000-0000-0000CD000000}"/>
    <cellStyle name="Comma_!!!GO" xfId="213" xr:uid="{00000000-0005-0000-0000-0000CE000000}"/>
    <cellStyle name="Copied" xfId="214" xr:uid="{00000000-0005-0000-0000-0000CF000000}"/>
    <cellStyle name="Copied 2" xfId="215" xr:uid="{00000000-0005-0000-0000-0000D0000000}"/>
    <cellStyle name="COST1" xfId="216" xr:uid="{00000000-0005-0000-0000-0000D1000000}"/>
    <cellStyle name="COST1 2" xfId="217" xr:uid="{00000000-0005-0000-0000-0000D2000000}"/>
    <cellStyle name="Currency [0]_!!!GO" xfId="218" xr:uid="{00000000-0005-0000-0000-0000D3000000}"/>
    <cellStyle name="Currency [00]" xfId="219" xr:uid="{00000000-0005-0000-0000-0000D4000000}"/>
    <cellStyle name="Currency [00] 2" xfId="220" xr:uid="{00000000-0005-0000-0000-0000D5000000}"/>
    <cellStyle name="Currency [00] 3" xfId="221" xr:uid="{00000000-0005-0000-0000-0000D6000000}"/>
    <cellStyle name="Currency_!!!GO" xfId="222" xr:uid="{00000000-0005-0000-0000-0000D7000000}"/>
    <cellStyle name="Currency0" xfId="223" xr:uid="{00000000-0005-0000-0000-0000D8000000}"/>
    <cellStyle name="Čárka 2" xfId="224" xr:uid="{00000000-0005-0000-0000-0000D9000000}"/>
    <cellStyle name="Čárka 2 2" xfId="225" xr:uid="{00000000-0005-0000-0000-0000DA000000}"/>
    <cellStyle name="Čárka 2 3" xfId="226" xr:uid="{00000000-0005-0000-0000-0000DB000000}"/>
    <cellStyle name="čárky [0]_~4285817" xfId="227" xr:uid="{00000000-0005-0000-0000-0000DC000000}"/>
    <cellStyle name="číslo" xfId="228" xr:uid="{00000000-0005-0000-0000-0000DD000000}"/>
    <cellStyle name="číslo.00_" xfId="229" xr:uid="{00000000-0005-0000-0000-0000DE000000}"/>
    <cellStyle name="Date Short" xfId="230" xr:uid="{00000000-0005-0000-0000-0000DF000000}"/>
    <cellStyle name="Date Short 2" xfId="231" xr:uid="{00000000-0005-0000-0000-0000E0000000}"/>
    <cellStyle name="Date Short 3" xfId="232" xr:uid="{00000000-0005-0000-0000-0000E1000000}"/>
    <cellStyle name="definity" xfId="233" xr:uid="{00000000-0005-0000-0000-0000E2000000}"/>
    <cellStyle name="definity 2" xfId="234" xr:uid="{00000000-0005-0000-0000-0000E3000000}"/>
    <cellStyle name="Dolní index" xfId="235" xr:uid="{00000000-0005-0000-0000-0000E4000000}"/>
    <cellStyle name="Dolní index 2" xfId="236" xr:uid="{00000000-0005-0000-0000-0000E5000000}"/>
    <cellStyle name="Enter Currency (0)" xfId="237" xr:uid="{00000000-0005-0000-0000-0000E6000000}"/>
    <cellStyle name="Enter Currency (0) 2" xfId="238" xr:uid="{00000000-0005-0000-0000-0000E7000000}"/>
    <cellStyle name="Enter Currency (0) 3" xfId="239" xr:uid="{00000000-0005-0000-0000-0000E8000000}"/>
    <cellStyle name="Enter Currency (2)" xfId="240" xr:uid="{00000000-0005-0000-0000-0000E9000000}"/>
    <cellStyle name="Enter Currency (2) 2" xfId="241" xr:uid="{00000000-0005-0000-0000-0000EA000000}"/>
    <cellStyle name="Enter Currency (2) 3" xfId="242" xr:uid="{00000000-0005-0000-0000-0000EB000000}"/>
    <cellStyle name="Enter Units (0)" xfId="243" xr:uid="{00000000-0005-0000-0000-0000EC000000}"/>
    <cellStyle name="Enter Units (0) 2" xfId="244" xr:uid="{00000000-0005-0000-0000-0000ED000000}"/>
    <cellStyle name="Enter Units (0) 3" xfId="245" xr:uid="{00000000-0005-0000-0000-0000EE000000}"/>
    <cellStyle name="Enter Units (1)" xfId="246" xr:uid="{00000000-0005-0000-0000-0000EF000000}"/>
    <cellStyle name="Enter Units (1) 2" xfId="247" xr:uid="{00000000-0005-0000-0000-0000F0000000}"/>
    <cellStyle name="Enter Units (1) 3" xfId="248" xr:uid="{00000000-0005-0000-0000-0000F1000000}"/>
    <cellStyle name="Enter Units (2)" xfId="249" xr:uid="{00000000-0005-0000-0000-0000F2000000}"/>
    <cellStyle name="Enter Units (2) 2" xfId="250" xr:uid="{00000000-0005-0000-0000-0000F3000000}"/>
    <cellStyle name="Enter Units (2) 3" xfId="251" xr:uid="{00000000-0005-0000-0000-0000F4000000}"/>
    <cellStyle name="Entered" xfId="252" xr:uid="{00000000-0005-0000-0000-0000F5000000}"/>
    <cellStyle name="Entered 2" xfId="253" xr:uid="{00000000-0005-0000-0000-0000F6000000}"/>
    <cellStyle name="entry box" xfId="254" xr:uid="{00000000-0005-0000-0000-0000F7000000}"/>
    <cellStyle name="Euro" xfId="255" xr:uid="{00000000-0005-0000-0000-0000F8000000}"/>
    <cellStyle name="Excel Built-in Explanatory Text" xfId="256" xr:uid="{00000000-0005-0000-0000-0000F9000000}"/>
    <cellStyle name="Excel Built-in Explanatory Text 2" xfId="257" xr:uid="{00000000-0005-0000-0000-0000FA000000}"/>
    <cellStyle name="Excel Built-in Normal 1" xfId="258" xr:uid="{00000000-0005-0000-0000-0000FB000000}"/>
    <cellStyle name="Excel Built-in Normal 1 2" xfId="259" xr:uid="{00000000-0005-0000-0000-0000FC000000}"/>
    <cellStyle name="Excel Built-in Title" xfId="260" xr:uid="{00000000-0005-0000-0000-0000FD000000}"/>
    <cellStyle name="Excel Built-in Title 2" xfId="261" xr:uid="{00000000-0005-0000-0000-0000FE000000}"/>
    <cellStyle name="Grey" xfId="262" xr:uid="{00000000-0005-0000-0000-0000FF000000}"/>
    <cellStyle name="Grey 2" xfId="263" xr:uid="{00000000-0005-0000-0000-000000010000}"/>
    <cellStyle name="Grey 3" xfId="264" xr:uid="{00000000-0005-0000-0000-000001010000}"/>
    <cellStyle name="Grey 4" xfId="265" xr:uid="{00000000-0005-0000-0000-000002010000}"/>
    <cellStyle name="GroupHead" xfId="266" xr:uid="{00000000-0005-0000-0000-000003010000}"/>
    <cellStyle name="Head 1" xfId="267" xr:uid="{00000000-0005-0000-0000-000004010000}"/>
    <cellStyle name="HEADER" xfId="268" xr:uid="{00000000-0005-0000-0000-000005010000}"/>
    <cellStyle name="Header1" xfId="269" xr:uid="{00000000-0005-0000-0000-000006010000}"/>
    <cellStyle name="Header1 2" xfId="270" xr:uid="{00000000-0005-0000-0000-000007010000}"/>
    <cellStyle name="Header1 2 2" xfId="271" xr:uid="{00000000-0005-0000-0000-000008010000}"/>
    <cellStyle name="Header1 2 3" xfId="272" xr:uid="{00000000-0005-0000-0000-000009010000}"/>
    <cellStyle name="Header1 3" xfId="273" xr:uid="{00000000-0005-0000-0000-00000A010000}"/>
    <cellStyle name="Header1 4" xfId="274" xr:uid="{00000000-0005-0000-0000-00000B010000}"/>
    <cellStyle name="Header1 5" xfId="275" xr:uid="{00000000-0005-0000-0000-00000C010000}"/>
    <cellStyle name="Header1 6" xfId="276" xr:uid="{00000000-0005-0000-0000-00000D010000}"/>
    <cellStyle name="Header2" xfId="277" xr:uid="{00000000-0005-0000-0000-00000E010000}"/>
    <cellStyle name="Header2 2" xfId="278" xr:uid="{00000000-0005-0000-0000-00000F010000}"/>
    <cellStyle name="Header2 3" xfId="279" xr:uid="{00000000-0005-0000-0000-000010010000}"/>
    <cellStyle name="Header2 4" xfId="280" xr:uid="{00000000-0005-0000-0000-000011010000}"/>
    <cellStyle name="Hlavička" xfId="281" xr:uid="{00000000-0005-0000-0000-000012010000}"/>
    <cellStyle name="Horní index" xfId="282" xr:uid="{00000000-0005-0000-0000-000013010000}"/>
    <cellStyle name="Horní index 2" xfId="283" xr:uid="{00000000-0005-0000-0000-000014010000}"/>
    <cellStyle name="Hyperlink" xfId="284" xr:uid="{00000000-0005-0000-0000-000015010000}"/>
    <cellStyle name="Hyperlink 2" xfId="285" xr:uid="{00000000-0005-0000-0000-000016010000}"/>
    <cellStyle name="Hypertextový odkaz 10" xfId="286" xr:uid="{00000000-0005-0000-0000-000017010000}"/>
    <cellStyle name="Hypertextový odkaz 11" xfId="287" xr:uid="{00000000-0005-0000-0000-000018010000}"/>
    <cellStyle name="Hypertextový odkaz 2" xfId="288" xr:uid="{00000000-0005-0000-0000-000019010000}"/>
    <cellStyle name="Hypertextový odkaz 2 2" xfId="289" xr:uid="{00000000-0005-0000-0000-00001A010000}"/>
    <cellStyle name="Hypertextový odkaz 3" xfId="290" xr:uid="{00000000-0005-0000-0000-00001B010000}"/>
    <cellStyle name="Hypertextový odkaz 3 2" xfId="291" xr:uid="{00000000-0005-0000-0000-00001C010000}"/>
    <cellStyle name="Hypertextový odkaz 3_List1" xfId="292" xr:uid="{00000000-0005-0000-0000-00001D010000}"/>
    <cellStyle name="Hypertextový odkaz 4" xfId="293" xr:uid="{00000000-0005-0000-0000-00001E010000}"/>
    <cellStyle name="Hypertextový odkaz 5" xfId="294" xr:uid="{00000000-0005-0000-0000-00001F010000}"/>
    <cellStyle name="Hypertextový odkaz 6" xfId="295" xr:uid="{00000000-0005-0000-0000-000020010000}"/>
    <cellStyle name="Hypertextový odkaz 7" xfId="296" xr:uid="{00000000-0005-0000-0000-000021010000}"/>
    <cellStyle name="Hypertextový odkaz 8" xfId="297" xr:uid="{00000000-0005-0000-0000-000022010000}"/>
    <cellStyle name="Hypertextový odkaz 9" xfId="298" xr:uid="{00000000-0005-0000-0000-000023010000}"/>
    <cellStyle name="Chybně 2" xfId="299" xr:uid="{00000000-0005-0000-0000-000024010000}"/>
    <cellStyle name="Chybně 3" xfId="300" xr:uid="{00000000-0005-0000-0000-000025010000}"/>
    <cellStyle name="Îáû÷íûé_PERSONAL" xfId="301" xr:uid="{00000000-0005-0000-0000-000026010000}"/>
    <cellStyle name="Input [yellow]" xfId="302" xr:uid="{00000000-0005-0000-0000-000027010000}"/>
    <cellStyle name="Input [yellow] 2" xfId="303" xr:uid="{00000000-0005-0000-0000-000028010000}"/>
    <cellStyle name="Input [yellow] 3" xfId="304" xr:uid="{00000000-0005-0000-0000-000029010000}"/>
    <cellStyle name="Input [yellow] 4" xfId="305" xr:uid="{00000000-0005-0000-0000-00002A010000}"/>
    <cellStyle name="Input Cells" xfId="306" xr:uid="{00000000-0005-0000-0000-00002B010000}"/>
    <cellStyle name="KAPITOLA" xfId="307" xr:uid="{00000000-0005-0000-0000-00002C010000}"/>
    <cellStyle name="Kategorie" xfId="308" xr:uid="{00000000-0005-0000-0000-00002D010000}"/>
    <cellStyle name="Kontrolní buňka 2" xfId="309" xr:uid="{00000000-0005-0000-0000-00002E010000}"/>
    <cellStyle name="Kontrolní buňka 3" xfId="310" xr:uid="{00000000-0005-0000-0000-00002F010000}"/>
    <cellStyle name="Lien hypertexte" xfId="311" xr:uid="{00000000-0005-0000-0000-000030010000}"/>
    <cellStyle name="Lien hypertexte 2" xfId="312" xr:uid="{00000000-0005-0000-0000-000031010000}"/>
    <cellStyle name="Lien hypertexte visité" xfId="313" xr:uid="{00000000-0005-0000-0000-000032010000}"/>
    <cellStyle name="Lien hypertexte visité 2" xfId="314" xr:uid="{00000000-0005-0000-0000-000033010000}"/>
    <cellStyle name="Link Currency (0)" xfId="315" xr:uid="{00000000-0005-0000-0000-000034010000}"/>
    <cellStyle name="Link Currency (0) 2" xfId="316" xr:uid="{00000000-0005-0000-0000-000035010000}"/>
    <cellStyle name="Link Currency (0) 3" xfId="317" xr:uid="{00000000-0005-0000-0000-000036010000}"/>
    <cellStyle name="Link Currency (2)" xfId="318" xr:uid="{00000000-0005-0000-0000-000037010000}"/>
    <cellStyle name="Link Currency (2) 2" xfId="319" xr:uid="{00000000-0005-0000-0000-000038010000}"/>
    <cellStyle name="Link Currency (2) 3" xfId="320" xr:uid="{00000000-0005-0000-0000-000039010000}"/>
    <cellStyle name="Link Units (0)" xfId="321" xr:uid="{00000000-0005-0000-0000-00003A010000}"/>
    <cellStyle name="Link Units (0) 2" xfId="322" xr:uid="{00000000-0005-0000-0000-00003B010000}"/>
    <cellStyle name="Link Units (0) 3" xfId="323" xr:uid="{00000000-0005-0000-0000-00003C010000}"/>
    <cellStyle name="Link Units (1)" xfId="324" xr:uid="{00000000-0005-0000-0000-00003D010000}"/>
    <cellStyle name="Link Units (1) 2" xfId="325" xr:uid="{00000000-0005-0000-0000-00003E010000}"/>
    <cellStyle name="Link Units (1) 3" xfId="326" xr:uid="{00000000-0005-0000-0000-00003F010000}"/>
    <cellStyle name="Link Units (2)" xfId="327" xr:uid="{00000000-0005-0000-0000-000040010000}"/>
    <cellStyle name="Link Units (2) 2" xfId="328" xr:uid="{00000000-0005-0000-0000-000041010000}"/>
    <cellStyle name="Link Units (2) 3" xfId="329" xr:uid="{00000000-0005-0000-0000-000042010000}"/>
    <cellStyle name="Linked Cells" xfId="330" xr:uid="{00000000-0005-0000-0000-000043010000}"/>
    <cellStyle name="Měna 2" xfId="331" xr:uid="{00000000-0005-0000-0000-000044010000}"/>
    <cellStyle name="Měna 2 2" xfId="332" xr:uid="{00000000-0005-0000-0000-000045010000}"/>
    <cellStyle name="Měna 2 2 2" xfId="333" xr:uid="{00000000-0005-0000-0000-000046010000}"/>
    <cellStyle name="Měna 2 2 3" xfId="334" xr:uid="{00000000-0005-0000-0000-000047010000}"/>
    <cellStyle name="Měna 2 2 4" xfId="335" xr:uid="{00000000-0005-0000-0000-000048010000}"/>
    <cellStyle name="Měna 2 3" xfId="336" xr:uid="{00000000-0005-0000-0000-000049010000}"/>
    <cellStyle name="Měna 2 4" xfId="337" xr:uid="{00000000-0005-0000-0000-00004A010000}"/>
    <cellStyle name="Měna 2 5" xfId="338" xr:uid="{00000000-0005-0000-0000-00004B010000}"/>
    <cellStyle name="Měna 2 6" xfId="339" xr:uid="{00000000-0005-0000-0000-00004C010000}"/>
    <cellStyle name="Měna 3" xfId="340" xr:uid="{00000000-0005-0000-0000-00004D010000}"/>
    <cellStyle name="Měna 3 2" xfId="341" xr:uid="{00000000-0005-0000-0000-00004E010000}"/>
    <cellStyle name="Měna 3 2 2" xfId="342" xr:uid="{00000000-0005-0000-0000-00004F010000}"/>
    <cellStyle name="Měna 3 2 3" xfId="343" xr:uid="{00000000-0005-0000-0000-000050010000}"/>
    <cellStyle name="Měna 3 2 4" xfId="344" xr:uid="{00000000-0005-0000-0000-000051010000}"/>
    <cellStyle name="Měna 3 3" xfId="345" xr:uid="{00000000-0005-0000-0000-000052010000}"/>
    <cellStyle name="Měna 3 4" xfId="346" xr:uid="{00000000-0005-0000-0000-000053010000}"/>
    <cellStyle name="Měna 3 5" xfId="347" xr:uid="{00000000-0005-0000-0000-000054010000}"/>
    <cellStyle name="Měna 3 6" xfId="348" xr:uid="{00000000-0005-0000-0000-000055010000}"/>
    <cellStyle name="měny 2" xfId="349" xr:uid="{00000000-0005-0000-0000-000056010000}"/>
    <cellStyle name="měny 3" xfId="3" xr:uid="{00000000-0005-0000-0000-000057010000}"/>
    <cellStyle name="Millares_Proyecto MINFAR 20020516" xfId="350" xr:uid="{00000000-0005-0000-0000-000058010000}"/>
    <cellStyle name="Milliers [0]_!!!GO" xfId="351" xr:uid="{00000000-0005-0000-0000-000059010000}"/>
    <cellStyle name="Milliers_!!!GO" xfId="352" xr:uid="{00000000-0005-0000-0000-00005A010000}"/>
    <cellStyle name="Model" xfId="353" xr:uid="{00000000-0005-0000-0000-00005B010000}"/>
    <cellStyle name="Monétaire [0]_!!!GO" xfId="354" xr:uid="{00000000-0005-0000-0000-00005C010000}"/>
    <cellStyle name="Monétaire_!!!GO" xfId="355" xr:uid="{00000000-0005-0000-0000-00005D010000}"/>
    <cellStyle name="Nadpis" xfId="356" xr:uid="{00000000-0005-0000-0000-00005E010000}"/>
    <cellStyle name="nadpis 1 2" xfId="357" xr:uid="{00000000-0005-0000-0000-00005F010000}"/>
    <cellStyle name="nadpis 1 2 2" xfId="358" xr:uid="{00000000-0005-0000-0000-000060010000}"/>
    <cellStyle name="nadpis 1 2 3" xfId="359" xr:uid="{00000000-0005-0000-0000-000061010000}"/>
    <cellStyle name="Nadpis 1 2 4" xfId="360" xr:uid="{00000000-0005-0000-0000-000062010000}"/>
    <cellStyle name="Nadpis 1 2 5" xfId="361" xr:uid="{00000000-0005-0000-0000-000063010000}"/>
    <cellStyle name="Nadpis 1 2 6" xfId="362" xr:uid="{00000000-0005-0000-0000-000064010000}"/>
    <cellStyle name="Nadpis 1 2 7" xfId="363" xr:uid="{00000000-0005-0000-0000-000065010000}"/>
    <cellStyle name="Nadpis 1 2 8" xfId="364" xr:uid="{00000000-0005-0000-0000-000066010000}"/>
    <cellStyle name="nadpis 1 2_List1" xfId="365" xr:uid="{00000000-0005-0000-0000-000067010000}"/>
    <cellStyle name="Nadpis 1 3" xfId="366" xr:uid="{00000000-0005-0000-0000-000068010000}"/>
    <cellStyle name="Nadpis 10" xfId="367" xr:uid="{00000000-0005-0000-0000-000069010000}"/>
    <cellStyle name="Nadpis 11" xfId="368" xr:uid="{00000000-0005-0000-0000-00006A010000}"/>
    <cellStyle name="Nadpis 12" xfId="369" xr:uid="{00000000-0005-0000-0000-00006B010000}"/>
    <cellStyle name="NADPIS 13" xfId="370" xr:uid="{00000000-0005-0000-0000-00006C010000}"/>
    <cellStyle name="nadpis 2 2" xfId="371" xr:uid="{00000000-0005-0000-0000-00006D010000}"/>
    <cellStyle name="nadpis 2 2 2" xfId="372" xr:uid="{00000000-0005-0000-0000-00006E010000}"/>
    <cellStyle name="nadpis 2 2 2 2" xfId="373" xr:uid="{00000000-0005-0000-0000-00006F010000}"/>
    <cellStyle name="nadpis 2 2 2 3" xfId="374" xr:uid="{00000000-0005-0000-0000-000070010000}"/>
    <cellStyle name="nadpis 2 2 3" xfId="375" xr:uid="{00000000-0005-0000-0000-000071010000}"/>
    <cellStyle name="nadpis 2 2 3 2" xfId="376" xr:uid="{00000000-0005-0000-0000-000072010000}"/>
    <cellStyle name="nadpis 2 2 3 3" xfId="377" xr:uid="{00000000-0005-0000-0000-000073010000}"/>
    <cellStyle name="Nadpis 2 2 4" xfId="378" xr:uid="{00000000-0005-0000-0000-000074010000}"/>
    <cellStyle name="Nadpis 2 2 5" xfId="379" xr:uid="{00000000-0005-0000-0000-000075010000}"/>
    <cellStyle name="Nadpis 2 2 6" xfId="380" xr:uid="{00000000-0005-0000-0000-000076010000}"/>
    <cellStyle name="Nadpis 2 2 7" xfId="381" xr:uid="{00000000-0005-0000-0000-000077010000}"/>
    <cellStyle name="Nadpis 2 2 8" xfId="382" xr:uid="{00000000-0005-0000-0000-000078010000}"/>
    <cellStyle name="nadpis 2 2_List1" xfId="383" xr:uid="{00000000-0005-0000-0000-000079010000}"/>
    <cellStyle name="Nadpis 2 3" xfId="384" xr:uid="{00000000-0005-0000-0000-00007A010000}"/>
    <cellStyle name="Nadpis 3 2" xfId="385" xr:uid="{00000000-0005-0000-0000-00007B010000}"/>
    <cellStyle name="Nadpis 3 3" xfId="386" xr:uid="{00000000-0005-0000-0000-00007C010000}"/>
    <cellStyle name="Nadpis 4 2" xfId="387" xr:uid="{00000000-0005-0000-0000-00007D010000}"/>
    <cellStyle name="Nadpis 4 3" xfId="388" xr:uid="{00000000-0005-0000-0000-00007E010000}"/>
    <cellStyle name="NADPIS 5" xfId="389" xr:uid="{00000000-0005-0000-0000-00007F010000}"/>
    <cellStyle name="NADPIS 6" xfId="390" xr:uid="{00000000-0005-0000-0000-000080010000}"/>
    <cellStyle name="NADPIS 7" xfId="391" xr:uid="{00000000-0005-0000-0000-000081010000}"/>
    <cellStyle name="NADPIS 8" xfId="392" xr:uid="{00000000-0005-0000-0000-000082010000}"/>
    <cellStyle name="Nadpis 9" xfId="393" xr:uid="{00000000-0005-0000-0000-000083010000}"/>
    <cellStyle name="Název 2" xfId="394" xr:uid="{00000000-0005-0000-0000-000084010000}"/>
    <cellStyle name="Název 2 2" xfId="395" xr:uid="{00000000-0005-0000-0000-000085010000}"/>
    <cellStyle name="Název 2 3" xfId="396" xr:uid="{00000000-0005-0000-0000-000086010000}"/>
    <cellStyle name="Název 3" xfId="397" xr:uid="{00000000-0005-0000-0000-000087010000}"/>
    <cellStyle name="Název 4" xfId="398" xr:uid="{00000000-0005-0000-0000-000088010000}"/>
    <cellStyle name="nazev_skup" xfId="399" xr:uid="{00000000-0005-0000-0000-000089010000}"/>
    <cellStyle name="Neutrální 2" xfId="400" xr:uid="{00000000-0005-0000-0000-00008A010000}"/>
    <cellStyle name="Neutrální 3" xfId="401" xr:uid="{00000000-0005-0000-0000-00008B010000}"/>
    <cellStyle name="Neutrální 4" xfId="402" xr:uid="{00000000-0005-0000-0000-00008C010000}"/>
    <cellStyle name="no dec" xfId="403" xr:uid="{00000000-0005-0000-0000-00008D010000}"/>
    <cellStyle name="nor.cena" xfId="404" xr:uid="{00000000-0005-0000-0000-00008E010000}"/>
    <cellStyle name="normal" xfId="405" xr:uid="{00000000-0005-0000-0000-00008F010000}"/>
    <cellStyle name="Normal - Style1" xfId="406" xr:uid="{00000000-0005-0000-0000-000090010000}"/>
    <cellStyle name="Normal - Style1 2" xfId="407" xr:uid="{00000000-0005-0000-0000-000091010000}"/>
    <cellStyle name="Normal - Style1 3" xfId="408" xr:uid="{00000000-0005-0000-0000-000092010000}"/>
    <cellStyle name="Normal 10" xfId="409" xr:uid="{00000000-0005-0000-0000-000093010000}"/>
    <cellStyle name="Normal 11" xfId="410" xr:uid="{00000000-0005-0000-0000-000094010000}"/>
    <cellStyle name="Normal 12" xfId="411" xr:uid="{00000000-0005-0000-0000-000095010000}"/>
    <cellStyle name="Normal 13" xfId="412" xr:uid="{00000000-0005-0000-0000-000096010000}"/>
    <cellStyle name="Normal 14" xfId="413" xr:uid="{00000000-0005-0000-0000-000097010000}"/>
    <cellStyle name="Normal 15" xfId="414" xr:uid="{00000000-0005-0000-0000-000098010000}"/>
    <cellStyle name="Normal 16" xfId="415" xr:uid="{00000000-0005-0000-0000-000099010000}"/>
    <cellStyle name="normal 17" xfId="416" xr:uid="{00000000-0005-0000-0000-00009A010000}"/>
    <cellStyle name="normal 18" xfId="417" xr:uid="{00000000-0005-0000-0000-00009B010000}"/>
    <cellStyle name="normal 19" xfId="418" xr:uid="{00000000-0005-0000-0000-00009C010000}"/>
    <cellStyle name="normal 2" xfId="419" xr:uid="{00000000-0005-0000-0000-00009D010000}"/>
    <cellStyle name="normal 20" xfId="420" xr:uid="{00000000-0005-0000-0000-00009E010000}"/>
    <cellStyle name="normal 21" xfId="421" xr:uid="{00000000-0005-0000-0000-00009F010000}"/>
    <cellStyle name="normal 3" xfId="422" xr:uid="{00000000-0005-0000-0000-0000A0010000}"/>
    <cellStyle name="normal 4" xfId="423" xr:uid="{00000000-0005-0000-0000-0000A1010000}"/>
    <cellStyle name="normal 5" xfId="424" xr:uid="{00000000-0005-0000-0000-0000A2010000}"/>
    <cellStyle name="Normal 6" xfId="425" xr:uid="{00000000-0005-0000-0000-0000A3010000}"/>
    <cellStyle name="Normal 7" xfId="426" xr:uid="{00000000-0005-0000-0000-0000A4010000}"/>
    <cellStyle name="Normal 8" xfId="427" xr:uid="{00000000-0005-0000-0000-0000A5010000}"/>
    <cellStyle name="Normal 9" xfId="428" xr:uid="{00000000-0005-0000-0000-0000A6010000}"/>
    <cellStyle name="Normal_!!!GO" xfId="429" xr:uid="{00000000-0005-0000-0000-0000A7010000}"/>
    <cellStyle name="Normální" xfId="0" builtinId="0"/>
    <cellStyle name="Normální 10" xfId="430" xr:uid="{00000000-0005-0000-0000-0000A9010000}"/>
    <cellStyle name="Normální 10 2" xfId="431" xr:uid="{00000000-0005-0000-0000-0000AA010000}"/>
    <cellStyle name="Normální 10 2 2" xfId="432" xr:uid="{00000000-0005-0000-0000-0000AB010000}"/>
    <cellStyle name="Normální 10 2 2 2" xfId="433" xr:uid="{00000000-0005-0000-0000-0000AC010000}"/>
    <cellStyle name="Normální 10 2 2 2 2" xfId="434" xr:uid="{00000000-0005-0000-0000-0000AD010000}"/>
    <cellStyle name="Normální 10 2 2 3" xfId="435" xr:uid="{00000000-0005-0000-0000-0000AE010000}"/>
    <cellStyle name="Normální 10 2 3" xfId="436" xr:uid="{00000000-0005-0000-0000-0000AF010000}"/>
    <cellStyle name="Normální 10 2 3 2" xfId="437" xr:uid="{00000000-0005-0000-0000-0000B0010000}"/>
    <cellStyle name="Normální 10 2 4" xfId="438" xr:uid="{00000000-0005-0000-0000-0000B1010000}"/>
    <cellStyle name="Normální 10 3" xfId="439" xr:uid="{00000000-0005-0000-0000-0000B2010000}"/>
    <cellStyle name="Normální 10 3 2" xfId="440" xr:uid="{00000000-0005-0000-0000-0000B3010000}"/>
    <cellStyle name="Normální 10 3 2 2" xfId="441" xr:uid="{00000000-0005-0000-0000-0000B4010000}"/>
    <cellStyle name="Normální 10 3 3" xfId="442" xr:uid="{00000000-0005-0000-0000-0000B5010000}"/>
    <cellStyle name="Normální 10 4" xfId="443" xr:uid="{00000000-0005-0000-0000-0000B6010000}"/>
    <cellStyle name="Normální 10 4 2" xfId="444" xr:uid="{00000000-0005-0000-0000-0000B7010000}"/>
    <cellStyle name="Normální 10 5" xfId="445" xr:uid="{00000000-0005-0000-0000-0000B8010000}"/>
    <cellStyle name="Normální 10 6" xfId="446" xr:uid="{00000000-0005-0000-0000-0000B9010000}"/>
    <cellStyle name="Normální 11" xfId="6" xr:uid="{00000000-0005-0000-0000-0000BA010000}"/>
    <cellStyle name="Normální 11 2" xfId="447" xr:uid="{00000000-0005-0000-0000-0000BB010000}"/>
    <cellStyle name="Normální 11 3" xfId="448" xr:uid="{00000000-0005-0000-0000-0000BC010000}"/>
    <cellStyle name="Normální 12" xfId="449" xr:uid="{00000000-0005-0000-0000-0000BD010000}"/>
    <cellStyle name="Normální 12 2" xfId="450" xr:uid="{00000000-0005-0000-0000-0000BE010000}"/>
    <cellStyle name="Normální 12 3" xfId="451" xr:uid="{00000000-0005-0000-0000-0000BF010000}"/>
    <cellStyle name="Normální 12 4" xfId="452" xr:uid="{00000000-0005-0000-0000-0000C0010000}"/>
    <cellStyle name="Normální 13" xfId="453" xr:uid="{00000000-0005-0000-0000-0000C1010000}"/>
    <cellStyle name="Normální 14" xfId="454" xr:uid="{00000000-0005-0000-0000-0000C2010000}"/>
    <cellStyle name="Normální 15" xfId="455" xr:uid="{00000000-0005-0000-0000-0000C3010000}"/>
    <cellStyle name="Normální 16" xfId="456" xr:uid="{00000000-0005-0000-0000-0000C4010000}"/>
    <cellStyle name="Normální 17" xfId="457" xr:uid="{00000000-0005-0000-0000-0000C5010000}"/>
    <cellStyle name="Normální 18" xfId="458" xr:uid="{00000000-0005-0000-0000-0000C6010000}"/>
    <cellStyle name="Normální 18 2" xfId="459" xr:uid="{00000000-0005-0000-0000-0000C7010000}"/>
    <cellStyle name="Normální 19" xfId="460" xr:uid="{00000000-0005-0000-0000-0000C8010000}"/>
    <cellStyle name="normální 2" xfId="1" xr:uid="{00000000-0005-0000-0000-0000C9010000}"/>
    <cellStyle name="normální 2 2" xfId="461" xr:uid="{00000000-0005-0000-0000-0000CA010000}"/>
    <cellStyle name="Normální 2 2 10" xfId="462" xr:uid="{00000000-0005-0000-0000-0000CB010000}"/>
    <cellStyle name="Normální 2 2 2" xfId="463" xr:uid="{00000000-0005-0000-0000-0000CC010000}"/>
    <cellStyle name="Normální 2 2 2 2" xfId="464" xr:uid="{00000000-0005-0000-0000-0000CD010000}"/>
    <cellStyle name="Normální 2 2 3" xfId="465" xr:uid="{00000000-0005-0000-0000-0000CE010000}"/>
    <cellStyle name="Normální 2 2 4" xfId="466" xr:uid="{00000000-0005-0000-0000-0000CF010000}"/>
    <cellStyle name="Normální 2 2 5" xfId="467" xr:uid="{00000000-0005-0000-0000-0000D0010000}"/>
    <cellStyle name="normální 2 2 6" xfId="468" xr:uid="{00000000-0005-0000-0000-0000D1010000}"/>
    <cellStyle name="normální 2 2 7" xfId="469" xr:uid="{00000000-0005-0000-0000-0000D2010000}"/>
    <cellStyle name="normální 2 2 8" xfId="470" xr:uid="{00000000-0005-0000-0000-0000D3010000}"/>
    <cellStyle name="normální 2 2 9" xfId="471" xr:uid="{00000000-0005-0000-0000-0000D4010000}"/>
    <cellStyle name="Normální 2 2_List1" xfId="472" xr:uid="{00000000-0005-0000-0000-0000D5010000}"/>
    <cellStyle name="normální 2 3" xfId="473" xr:uid="{00000000-0005-0000-0000-0000D6010000}"/>
    <cellStyle name="Normální 2 3 2" xfId="474" xr:uid="{00000000-0005-0000-0000-0000D7010000}"/>
    <cellStyle name="normální 2 3 3" xfId="475" xr:uid="{00000000-0005-0000-0000-0000D8010000}"/>
    <cellStyle name="normální 2 3 4" xfId="476" xr:uid="{00000000-0005-0000-0000-0000D9010000}"/>
    <cellStyle name="normální 2 3 5" xfId="477" xr:uid="{00000000-0005-0000-0000-0000DA010000}"/>
    <cellStyle name="normální 2 3 6" xfId="478" xr:uid="{00000000-0005-0000-0000-0000DB010000}"/>
    <cellStyle name="Normální 2 3 7" xfId="479" xr:uid="{00000000-0005-0000-0000-0000DC010000}"/>
    <cellStyle name="Normální 2 4" xfId="480" xr:uid="{00000000-0005-0000-0000-0000DD010000}"/>
    <cellStyle name="Normální 2 5" xfId="481" xr:uid="{00000000-0005-0000-0000-0000DE010000}"/>
    <cellStyle name="Normální 2 6" xfId="482" xr:uid="{00000000-0005-0000-0000-0000DF010000}"/>
    <cellStyle name="Normální 2 7" xfId="483" xr:uid="{00000000-0005-0000-0000-0000E0010000}"/>
    <cellStyle name="normální 2 8" xfId="5" xr:uid="{00000000-0005-0000-0000-0000E1010000}"/>
    <cellStyle name="normální 20" xfId="4" xr:uid="{00000000-0005-0000-0000-0000E2010000}"/>
    <cellStyle name="normální 3" xfId="2" xr:uid="{00000000-0005-0000-0000-0000E3010000}"/>
    <cellStyle name="normální 3 10" xfId="484" xr:uid="{00000000-0005-0000-0000-0000E4010000}"/>
    <cellStyle name="Normální 3 11" xfId="485" xr:uid="{00000000-0005-0000-0000-0000E5010000}"/>
    <cellStyle name="Normální 3 2" xfId="486" xr:uid="{00000000-0005-0000-0000-0000E6010000}"/>
    <cellStyle name="Normální 3 2 2" xfId="487" xr:uid="{00000000-0005-0000-0000-0000E7010000}"/>
    <cellStyle name="Normální 3 3" xfId="488" xr:uid="{00000000-0005-0000-0000-0000E8010000}"/>
    <cellStyle name="Normální 3 4" xfId="489" xr:uid="{00000000-0005-0000-0000-0000E9010000}"/>
    <cellStyle name="Normální 3 5" xfId="490" xr:uid="{00000000-0005-0000-0000-0000EA010000}"/>
    <cellStyle name="Normální 3 6" xfId="491" xr:uid="{00000000-0005-0000-0000-0000EB010000}"/>
    <cellStyle name="normální 3 7" xfId="492" xr:uid="{00000000-0005-0000-0000-0000EC010000}"/>
    <cellStyle name="normální 3 8" xfId="493" xr:uid="{00000000-0005-0000-0000-0000ED010000}"/>
    <cellStyle name="normální 3 9" xfId="494" xr:uid="{00000000-0005-0000-0000-0000EE010000}"/>
    <cellStyle name="Normální 3_List1" xfId="495" xr:uid="{00000000-0005-0000-0000-0000EF010000}"/>
    <cellStyle name="Normální 4" xfId="496" xr:uid="{00000000-0005-0000-0000-0000F0010000}"/>
    <cellStyle name="Normální 4 10" xfId="497" xr:uid="{00000000-0005-0000-0000-0000F1010000}"/>
    <cellStyle name="Normální 4 11" xfId="498" xr:uid="{00000000-0005-0000-0000-0000F2010000}"/>
    <cellStyle name="normální 4 12" xfId="499" xr:uid="{00000000-0005-0000-0000-0000F3010000}"/>
    <cellStyle name="normální 4 2" xfId="500" xr:uid="{00000000-0005-0000-0000-0000F4010000}"/>
    <cellStyle name="normální 4 3" xfId="501" xr:uid="{00000000-0005-0000-0000-0000F5010000}"/>
    <cellStyle name="Normální 4 4" xfId="502" xr:uid="{00000000-0005-0000-0000-0000F6010000}"/>
    <cellStyle name="Normální 4 5" xfId="503" xr:uid="{00000000-0005-0000-0000-0000F7010000}"/>
    <cellStyle name="Normální 4 6" xfId="504" xr:uid="{00000000-0005-0000-0000-0000F8010000}"/>
    <cellStyle name="Normální 4 7" xfId="505" xr:uid="{00000000-0005-0000-0000-0000F9010000}"/>
    <cellStyle name="Normální 4 8" xfId="506" xr:uid="{00000000-0005-0000-0000-0000FA010000}"/>
    <cellStyle name="Normální 4 9" xfId="507" xr:uid="{00000000-0005-0000-0000-0000FB010000}"/>
    <cellStyle name="normální 4_List1" xfId="508" xr:uid="{00000000-0005-0000-0000-0000FC010000}"/>
    <cellStyle name="normální 5" xfId="509" xr:uid="{00000000-0005-0000-0000-0000FD010000}"/>
    <cellStyle name="Normální 5 10" xfId="510" xr:uid="{00000000-0005-0000-0000-0000FE010000}"/>
    <cellStyle name="normální 5 11" xfId="511" xr:uid="{00000000-0005-0000-0000-0000FF010000}"/>
    <cellStyle name="normální 5 12" xfId="512" xr:uid="{00000000-0005-0000-0000-000000020000}"/>
    <cellStyle name="normální 5 13" xfId="513" xr:uid="{00000000-0005-0000-0000-000001020000}"/>
    <cellStyle name="normální 5 14" xfId="514" xr:uid="{00000000-0005-0000-0000-000002020000}"/>
    <cellStyle name="normální 5 15" xfId="515" xr:uid="{00000000-0005-0000-0000-000003020000}"/>
    <cellStyle name="normální 5 2" xfId="516" xr:uid="{00000000-0005-0000-0000-000004020000}"/>
    <cellStyle name="normální 5 3" xfId="517" xr:uid="{00000000-0005-0000-0000-000005020000}"/>
    <cellStyle name="Normální 5 4" xfId="518" xr:uid="{00000000-0005-0000-0000-000006020000}"/>
    <cellStyle name="Normální 5 4 2" xfId="519" xr:uid="{00000000-0005-0000-0000-000007020000}"/>
    <cellStyle name="Normální 5 5" xfId="520" xr:uid="{00000000-0005-0000-0000-000008020000}"/>
    <cellStyle name="Normální 5 5 2" xfId="521" xr:uid="{00000000-0005-0000-0000-000009020000}"/>
    <cellStyle name="Normální 5 6" xfId="522" xr:uid="{00000000-0005-0000-0000-00000A020000}"/>
    <cellStyle name="Normální 5 6 2" xfId="523" xr:uid="{00000000-0005-0000-0000-00000B020000}"/>
    <cellStyle name="Normální 5 7" xfId="524" xr:uid="{00000000-0005-0000-0000-00000C020000}"/>
    <cellStyle name="Normální 5 7 2" xfId="525" xr:uid="{00000000-0005-0000-0000-00000D020000}"/>
    <cellStyle name="Normální 5 8" xfId="526" xr:uid="{00000000-0005-0000-0000-00000E020000}"/>
    <cellStyle name="Normální 5 8 2" xfId="527" xr:uid="{00000000-0005-0000-0000-00000F020000}"/>
    <cellStyle name="Normální 5 9" xfId="528" xr:uid="{00000000-0005-0000-0000-000010020000}"/>
    <cellStyle name="normální 5_List1" xfId="529" xr:uid="{00000000-0005-0000-0000-000011020000}"/>
    <cellStyle name="Normální 6" xfId="530" xr:uid="{00000000-0005-0000-0000-000012020000}"/>
    <cellStyle name="normální 6 10" xfId="531" xr:uid="{00000000-0005-0000-0000-000013020000}"/>
    <cellStyle name="normální 6 11" xfId="532" xr:uid="{00000000-0005-0000-0000-000014020000}"/>
    <cellStyle name="Normální 6 2" xfId="533" xr:uid="{00000000-0005-0000-0000-000015020000}"/>
    <cellStyle name="Normální 6 2 2" xfId="534" xr:uid="{00000000-0005-0000-0000-000016020000}"/>
    <cellStyle name="normální 6 2 3" xfId="535" xr:uid="{00000000-0005-0000-0000-000017020000}"/>
    <cellStyle name="normální 6 3" xfId="536" xr:uid="{00000000-0005-0000-0000-000018020000}"/>
    <cellStyle name="normální 6 4" xfId="537" xr:uid="{00000000-0005-0000-0000-000019020000}"/>
    <cellStyle name="normální 6 5" xfId="538" xr:uid="{00000000-0005-0000-0000-00001A020000}"/>
    <cellStyle name="Normální 6 6" xfId="539" xr:uid="{00000000-0005-0000-0000-00001B020000}"/>
    <cellStyle name="Normální 6 7" xfId="540" xr:uid="{00000000-0005-0000-0000-00001C020000}"/>
    <cellStyle name="Normální 6 8" xfId="541" xr:uid="{00000000-0005-0000-0000-00001D020000}"/>
    <cellStyle name="Normální 6 9" xfId="542" xr:uid="{00000000-0005-0000-0000-00001E020000}"/>
    <cellStyle name="Normální 7" xfId="543" xr:uid="{00000000-0005-0000-0000-00001F020000}"/>
    <cellStyle name="normální 7 2" xfId="544" xr:uid="{00000000-0005-0000-0000-000020020000}"/>
    <cellStyle name="Normální 7 3" xfId="545" xr:uid="{00000000-0005-0000-0000-000021020000}"/>
    <cellStyle name="Normální 7 4" xfId="546" xr:uid="{00000000-0005-0000-0000-000022020000}"/>
    <cellStyle name="Normální 7 5" xfId="547" xr:uid="{00000000-0005-0000-0000-000023020000}"/>
    <cellStyle name="Normální 7 6" xfId="548" xr:uid="{00000000-0005-0000-0000-000024020000}"/>
    <cellStyle name="normální 7 7" xfId="549" xr:uid="{00000000-0005-0000-0000-000025020000}"/>
    <cellStyle name="normální 7_List1" xfId="550" xr:uid="{00000000-0005-0000-0000-000026020000}"/>
    <cellStyle name="Normální 8" xfId="551" xr:uid="{00000000-0005-0000-0000-000027020000}"/>
    <cellStyle name="Normální 8 2" xfId="552" xr:uid="{00000000-0005-0000-0000-000028020000}"/>
    <cellStyle name="Normální 8 3" xfId="553" xr:uid="{00000000-0005-0000-0000-000029020000}"/>
    <cellStyle name="Normální 9" xfId="554" xr:uid="{00000000-0005-0000-0000-00002A020000}"/>
    <cellStyle name="Normální 9 2" xfId="555" xr:uid="{00000000-0005-0000-0000-00002B020000}"/>
    <cellStyle name="Normální 9 2 2" xfId="556" xr:uid="{00000000-0005-0000-0000-00002C020000}"/>
    <cellStyle name="Normální 9 2 2 2" xfId="557" xr:uid="{00000000-0005-0000-0000-00002D020000}"/>
    <cellStyle name="Normální 9 2 2 2 2" xfId="558" xr:uid="{00000000-0005-0000-0000-00002E020000}"/>
    <cellStyle name="Normální 9 2 2 3" xfId="559" xr:uid="{00000000-0005-0000-0000-00002F020000}"/>
    <cellStyle name="Normální 9 2 3" xfId="560" xr:uid="{00000000-0005-0000-0000-000030020000}"/>
    <cellStyle name="Normální 9 2 3 2" xfId="561" xr:uid="{00000000-0005-0000-0000-000031020000}"/>
    <cellStyle name="Normální 9 2 4" xfId="562" xr:uid="{00000000-0005-0000-0000-000032020000}"/>
    <cellStyle name="Normální 9 3" xfId="563" xr:uid="{00000000-0005-0000-0000-000033020000}"/>
    <cellStyle name="Normální 9 3 2" xfId="564" xr:uid="{00000000-0005-0000-0000-000034020000}"/>
    <cellStyle name="Normální 9 3 2 2" xfId="565" xr:uid="{00000000-0005-0000-0000-000035020000}"/>
    <cellStyle name="Normální 9 3 3" xfId="566" xr:uid="{00000000-0005-0000-0000-000036020000}"/>
    <cellStyle name="Normální 9 4" xfId="567" xr:uid="{00000000-0005-0000-0000-000037020000}"/>
    <cellStyle name="Normální 9 4 2" xfId="568" xr:uid="{00000000-0005-0000-0000-000038020000}"/>
    <cellStyle name="Normální 9 5" xfId="569" xr:uid="{00000000-0005-0000-0000-000039020000}"/>
    <cellStyle name="Normální 9 6" xfId="570" xr:uid="{00000000-0005-0000-0000-00003A020000}"/>
    <cellStyle name="Normalny_Arkusz1" xfId="571" xr:uid="{00000000-0005-0000-0000-00003B020000}"/>
    <cellStyle name="NormalText" xfId="572" xr:uid="{00000000-0005-0000-0000-00003C020000}"/>
    <cellStyle name="novinka" xfId="573" xr:uid="{00000000-0005-0000-0000-00003D020000}"/>
    <cellStyle name="O…‹aO‚e [0.00]_Region Orders (2)" xfId="574" xr:uid="{00000000-0005-0000-0000-00003E020000}"/>
    <cellStyle name="O…‹aO‚e_Region Orders (2)" xfId="575" xr:uid="{00000000-0005-0000-0000-00003F020000}"/>
    <cellStyle name="Œ…‹æØ‚è [0.00]_laroux" xfId="576" xr:uid="{00000000-0005-0000-0000-000040020000}"/>
    <cellStyle name="Œ…‹æØ‚è_laroux" xfId="577" xr:uid="{00000000-0005-0000-0000-000041020000}"/>
    <cellStyle name="Ôèíàíñîâûé [0]_PERSONAL" xfId="578" xr:uid="{00000000-0005-0000-0000-000042020000}"/>
    <cellStyle name="Ôèíàíñîâûé_PERSONAL" xfId="579" xr:uid="{00000000-0005-0000-0000-000043020000}"/>
    <cellStyle name="per.style" xfId="580" xr:uid="{00000000-0005-0000-0000-000044020000}"/>
    <cellStyle name="Percent [0]" xfId="581" xr:uid="{00000000-0005-0000-0000-000045020000}"/>
    <cellStyle name="Percent [0] 2" xfId="582" xr:uid="{00000000-0005-0000-0000-000046020000}"/>
    <cellStyle name="Percent [0] 3" xfId="583" xr:uid="{00000000-0005-0000-0000-000047020000}"/>
    <cellStyle name="Percent [00]" xfId="584" xr:uid="{00000000-0005-0000-0000-000048020000}"/>
    <cellStyle name="Percent [00] 2" xfId="585" xr:uid="{00000000-0005-0000-0000-000049020000}"/>
    <cellStyle name="Percent [00] 3" xfId="586" xr:uid="{00000000-0005-0000-0000-00004A020000}"/>
    <cellStyle name="Percent [2]" xfId="587" xr:uid="{00000000-0005-0000-0000-00004B020000}"/>
    <cellStyle name="Percent [2] 2" xfId="588" xr:uid="{00000000-0005-0000-0000-00004C020000}"/>
    <cellStyle name="Percent [2] 3" xfId="589" xr:uid="{00000000-0005-0000-0000-00004D020000}"/>
    <cellStyle name="Percent_#6 Temps &amp; Contractors" xfId="590" xr:uid="{00000000-0005-0000-0000-00004E020000}"/>
    <cellStyle name="polozka" xfId="591" xr:uid="{00000000-0005-0000-0000-00004F020000}"/>
    <cellStyle name="Popis" xfId="592" xr:uid="{00000000-0005-0000-0000-000050020000}"/>
    <cellStyle name="POPIS 2" xfId="593" xr:uid="{00000000-0005-0000-0000-000051020000}"/>
    <cellStyle name="Popis 3" xfId="594" xr:uid="{00000000-0005-0000-0000-000052020000}"/>
    <cellStyle name="Popis 4" xfId="595" xr:uid="{00000000-0005-0000-0000-000053020000}"/>
    <cellStyle name="Popis 5" xfId="596" xr:uid="{00000000-0005-0000-0000-000054020000}"/>
    <cellStyle name="Popis 6" xfId="597" xr:uid="{00000000-0005-0000-0000-000055020000}"/>
    <cellStyle name="POPIS 7" xfId="598" xr:uid="{00000000-0005-0000-0000-000056020000}"/>
    <cellStyle name="Poznámka 2" xfId="599" xr:uid="{00000000-0005-0000-0000-000057020000}"/>
    <cellStyle name="Poznámka 3" xfId="600" xr:uid="{00000000-0005-0000-0000-000058020000}"/>
    <cellStyle name="Prefilled" xfId="601" xr:uid="{00000000-0005-0000-0000-000059020000}"/>
    <cellStyle name="PrePop Currency (0)" xfId="602" xr:uid="{00000000-0005-0000-0000-00005A020000}"/>
    <cellStyle name="PrePop Currency (0) 2" xfId="603" xr:uid="{00000000-0005-0000-0000-00005B020000}"/>
    <cellStyle name="PrePop Currency (0) 3" xfId="604" xr:uid="{00000000-0005-0000-0000-00005C020000}"/>
    <cellStyle name="PrePop Currency (2)" xfId="605" xr:uid="{00000000-0005-0000-0000-00005D020000}"/>
    <cellStyle name="PrePop Currency (2) 2" xfId="606" xr:uid="{00000000-0005-0000-0000-00005E020000}"/>
    <cellStyle name="PrePop Currency (2) 3" xfId="607" xr:uid="{00000000-0005-0000-0000-00005F020000}"/>
    <cellStyle name="PrePop Units (0)" xfId="608" xr:uid="{00000000-0005-0000-0000-000060020000}"/>
    <cellStyle name="PrePop Units (0) 2" xfId="609" xr:uid="{00000000-0005-0000-0000-000061020000}"/>
    <cellStyle name="PrePop Units (0) 3" xfId="610" xr:uid="{00000000-0005-0000-0000-000062020000}"/>
    <cellStyle name="PrePop Units (1)" xfId="611" xr:uid="{00000000-0005-0000-0000-000063020000}"/>
    <cellStyle name="PrePop Units (1) 2" xfId="612" xr:uid="{00000000-0005-0000-0000-000064020000}"/>
    <cellStyle name="PrePop Units (1) 3" xfId="613" xr:uid="{00000000-0005-0000-0000-000065020000}"/>
    <cellStyle name="PrePop Units (2)" xfId="614" xr:uid="{00000000-0005-0000-0000-000066020000}"/>
    <cellStyle name="PrePop Units (2) 2" xfId="615" xr:uid="{00000000-0005-0000-0000-000067020000}"/>
    <cellStyle name="PrePop Units (2) 3" xfId="616" xr:uid="{00000000-0005-0000-0000-000068020000}"/>
    <cellStyle name="pricing" xfId="617" xr:uid="{00000000-0005-0000-0000-000069020000}"/>
    <cellStyle name="procent 2" xfId="618" xr:uid="{00000000-0005-0000-0000-00006A020000}"/>
    <cellStyle name="Procenta 2" xfId="619" xr:uid="{00000000-0005-0000-0000-00006B020000}"/>
    <cellStyle name="Procenta 2 2" xfId="620" xr:uid="{00000000-0005-0000-0000-00006C020000}"/>
    <cellStyle name="Procenta 3" xfId="621" xr:uid="{00000000-0005-0000-0000-00006D020000}"/>
    <cellStyle name="Procenta 4" xfId="622" xr:uid="{00000000-0005-0000-0000-00006E020000}"/>
    <cellStyle name="Propojená buňka 2" xfId="623" xr:uid="{00000000-0005-0000-0000-00006F020000}"/>
    <cellStyle name="Propojená buňka 3" xfId="624" xr:uid="{00000000-0005-0000-0000-000070020000}"/>
    <cellStyle name="Průměr" xfId="625" xr:uid="{00000000-0005-0000-0000-000071020000}"/>
    <cellStyle name="Průměr 2" xfId="626" xr:uid="{00000000-0005-0000-0000-000072020000}"/>
    <cellStyle name="PSChar" xfId="627" xr:uid="{00000000-0005-0000-0000-000073020000}"/>
    <cellStyle name="PSChar 2" xfId="628" xr:uid="{00000000-0005-0000-0000-000074020000}"/>
    <cellStyle name="R_price" xfId="629" xr:uid="{00000000-0005-0000-0000-000075020000}"/>
    <cellStyle name="R_type" xfId="630" xr:uid="{00000000-0005-0000-0000-000076020000}"/>
    <cellStyle name="RevList" xfId="631" xr:uid="{00000000-0005-0000-0000-000077020000}"/>
    <cellStyle name="RevList 2" xfId="632" xr:uid="{00000000-0005-0000-0000-000078020000}"/>
    <cellStyle name="SKP" xfId="633" xr:uid="{00000000-0005-0000-0000-000079020000}"/>
    <cellStyle name="SKP 2" xfId="634" xr:uid="{00000000-0005-0000-0000-00007A020000}"/>
    <cellStyle name="snizeni" xfId="635" xr:uid="{00000000-0005-0000-0000-00007B020000}"/>
    <cellStyle name="součet" xfId="636" xr:uid="{00000000-0005-0000-0000-00007C020000}"/>
    <cellStyle name="Správně 2" xfId="637" xr:uid="{00000000-0005-0000-0000-00007D020000}"/>
    <cellStyle name="Správně 3" xfId="638" xr:uid="{00000000-0005-0000-0000-00007E020000}"/>
    <cellStyle name="Správně 4" xfId="639" xr:uid="{00000000-0005-0000-0000-00007F020000}"/>
    <cellStyle name="Standard_aktuell" xfId="640" xr:uid="{00000000-0005-0000-0000-000080020000}"/>
    <cellStyle name="Styl 1" xfId="641" xr:uid="{00000000-0005-0000-0000-000081020000}"/>
    <cellStyle name="Styl 1 2" xfId="642" xr:uid="{00000000-0005-0000-0000-000082020000}"/>
    <cellStyle name="Styl 1 3" xfId="643" xr:uid="{00000000-0005-0000-0000-000083020000}"/>
    <cellStyle name="Styl 1 4" xfId="644" xr:uid="{00000000-0005-0000-0000-000084020000}"/>
    <cellStyle name="subhead" xfId="645" xr:uid="{00000000-0005-0000-0000-000085020000}"/>
    <cellStyle name="Subtotal" xfId="646" xr:uid="{00000000-0005-0000-0000-000086020000}"/>
    <cellStyle name="text" xfId="647" xr:uid="{00000000-0005-0000-0000-000087020000}"/>
    <cellStyle name="Text Indent A" xfId="648" xr:uid="{00000000-0005-0000-0000-000088020000}"/>
    <cellStyle name="Text Indent A 2" xfId="649" xr:uid="{00000000-0005-0000-0000-000089020000}"/>
    <cellStyle name="Text Indent A 3" xfId="650" xr:uid="{00000000-0005-0000-0000-00008A020000}"/>
    <cellStyle name="Text Indent B" xfId="651" xr:uid="{00000000-0005-0000-0000-00008B020000}"/>
    <cellStyle name="Text Indent B 2" xfId="652" xr:uid="{00000000-0005-0000-0000-00008C020000}"/>
    <cellStyle name="Text Indent B 3" xfId="653" xr:uid="{00000000-0005-0000-0000-00008D020000}"/>
    <cellStyle name="Text Indent C" xfId="654" xr:uid="{00000000-0005-0000-0000-00008E020000}"/>
    <cellStyle name="Text Indent C 2" xfId="655" xr:uid="{00000000-0005-0000-0000-00008F020000}"/>
    <cellStyle name="Text Indent C 3" xfId="656" xr:uid="{00000000-0005-0000-0000-000090020000}"/>
    <cellStyle name="Text upozornění 2" xfId="657" xr:uid="{00000000-0005-0000-0000-000091020000}"/>
    <cellStyle name="Text upozornění 3" xfId="658" xr:uid="{00000000-0005-0000-0000-000092020000}"/>
    <cellStyle name="titre1" xfId="659" xr:uid="{00000000-0005-0000-0000-000093020000}"/>
    <cellStyle name="titre1 2" xfId="660" xr:uid="{00000000-0005-0000-0000-000094020000}"/>
    <cellStyle name="titre2" xfId="661" xr:uid="{00000000-0005-0000-0000-000095020000}"/>
    <cellStyle name="titre2 2" xfId="662" xr:uid="{00000000-0005-0000-0000-000096020000}"/>
    <cellStyle name="TYP ŘÁDKU_4(sloupceJ-L)" xfId="663" xr:uid="{00000000-0005-0000-0000-000097020000}"/>
    <cellStyle name="Vstup 2" xfId="664" xr:uid="{00000000-0005-0000-0000-000098020000}"/>
    <cellStyle name="Vstup 3" xfId="665" xr:uid="{00000000-0005-0000-0000-000099020000}"/>
    <cellStyle name="Výpočet 2" xfId="666" xr:uid="{00000000-0005-0000-0000-00009A020000}"/>
    <cellStyle name="Výpočet 3" xfId="667" xr:uid="{00000000-0005-0000-0000-00009B020000}"/>
    <cellStyle name="výprodej" xfId="668" xr:uid="{00000000-0005-0000-0000-00009C020000}"/>
    <cellStyle name="Výstup 2" xfId="669" xr:uid="{00000000-0005-0000-0000-00009D020000}"/>
    <cellStyle name="Výstup 3" xfId="670" xr:uid="{00000000-0005-0000-0000-00009E020000}"/>
    <cellStyle name="Vysvětlující text 2" xfId="671" xr:uid="{00000000-0005-0000-0000-00009F020000}"/>
    <cellStyle name="Vysvětlující text 2 2" xfId="672" xr:uid="{00000000-0005-0000-0000-0000A0020000}"/>
    <cellStyle name="Vysvětlující text 3" xfId="673" xr:uid="{00000000-0005-0000-0000-0000A1020000}"/>
    <cellStyle name="zbozi_p" xfId="674" xr:uid="{00000000-0005-0000-0000-0000A2020000}"/>
    <cellStyle name="Zboží" xfId="675" xr:uid="{00000000-0005-0000-0000-0000A3020000}"/>
    <cellStyle name="Zvýraznění 1 2" xfId="676" xr:uid="{00000000-0005-0000-0000-0000A4020000}"/>
    <cellStyle name="Zvýraznění 1 3" xfId="677" xr:uid="{00000000-0005-0000-0000-0000A5020000}"/>
    <cellStyle name="Zvýraznění 2 2" xfId="678" xr:uid="{00000000-0005-0000-0000-0000A6020000}"/>
    <cellStyle name="Zvýraznění 2 3" xfId="679" xr:uid="{00000000-0005-0000-0000-0000A7020000}"/>
    <cellStyle name="Zvýraznění 3 2" xfId="680" xr:uid="{00000000-0005-0000-0000-0000A8020000}"/>
    <cellStyle name="Zvýraznění 3 3" xfId="681" xr:uid="{00000000-0005-0000-0000-0000A9020000}"/>
    <cellStyle name="Zvýraznění 4 2" xfId="682" xr:uid="{00000000-0005-0000-0000-0000AA020000}"/>
    <cellStyle name="Zvýraznění 4 3" xfId="683" xr:uid="{00000000-0005-0000-0000-0000AB020000}"/>
    <cellStyle name="Zvýraznění 5 2" xfId="684" xr:uid="{00000000-0005-0000-0000-0000AC020000}"/>
    <cellStyle name="Zvýraznění 5 3" xfId="685" xr:uid="{00000000-0005-0000-0000-0000AD020000}"/>
    <cellStyle name="Zvýraznění 6 2" xfId="686" xr:uid="{00000000-0005-0000-0000-0000AE020000}"/>
    <cellStyle name="Zvýraznění 6 3" xfId="687" xr:uid="{00000000-0005-0000-0000-0000AF020000}"/>
    <cellStyle name="千位[0]_laroux" xfId="688" xr:uid="{00000000-0005-0000-0000-0000B0020000}"/>
    <cellStyle name="千位_laroux" xfId="689" xr:uid="{00000000-0005-0000-0000-0000B1020000}"/>
    <cellStyle name="千分位[0]_laroux" xfId="690" xr:uid="{00000000-0005-0000-0000-0000B2020000}"/>
    <cellStyle name="千分位_laroux" xfId="691" xr:uid="{00000000-0005-0000-0000-0000B3020000}"/>
    <cellStyle name="常规_~0053317" xfId="692" xr:uid="{00000000-0005-0000-0000-0000B4020000}"/>
    <cellStyle name="普通_laroux" xfId="693" xr:uid="{00000000-0005-0000-0000-0000B5020000}"/>
    <cellStyle name="桁区切り [0.00]_22Oct01Toyota Indirect Cost Summary Package-F(P&amp;W shop)" xfId="694" xr:uid="{00000000-0005-0000-0000-0000B6020000}"/>
    <cellStyle name="桁区切り_Package -F PROPOSED STAFF SCHEDULE 27,July,01" xfId="695" xr:uid="{00000000-0005-0000-0000-0000B7020000}"/>
    <cellStyle name="標準_22Oct01Toyota Indirect Cost Summary Package-F(P&amp;W shop)" xfId="696" xr:uid="{00000000-0005-0000-0000-0000B8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VONDRA\ROZPO&#268;ET\rozpo&#269;et%20celek\SO%2006%20Slabopro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ební rozpočet"/>
      <sheetName val="Krycí list rozpočtu"/>
      <sheetName val="VORN"/>
    </sheetNames>
    <sheetDataSet>
      <sheetData sheetId="0">
        <row r="2">
          <cell r="D2" t="str">
            <v>UHK</v>
          </cell>
        </row>
      </sheetData>
      <sheetData sheetId="1"/>
      <sheetData sheetId="2">
        <row r="15">
          <cell r="I15">
            <v>0</v>
          </cell>
        </row>
        <row r="36">
          <cell r="I3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zoomScale="70" zoomScaleNormal="70" workbookViewId="0">
      <selection activeCell="L11" sqref="L11"/>
    </sheetView>
  </sheetViews>
  <sheetFormatPr defaultRowHeight="15"/>
  <cols>
    <col min="2" max="2" width="12.7109375" customWidth="1"/>
    <col min="3" max="3" width="14.85546875" customWidth="1"/>
    <col min="5" max="5" width="13.28515625" customWidth="1"/>
    <col min="6" max="6" width="12.7109375" customWidth="1"/>
    <col min="8" max="8" width="14.140625" customWidth="1"/>
    <col min="9" max="9" width="16.7109375" customWidth="1"/>
  </cols>
  <sheetData>
    <row r="1" spans="1:9" ht="23.25">
      <c r="A1" s="57" t="s">
        <v>109</v>
      </c>
      <c r="B1" s="58"/>
      <c r="C1" s="58"/>
      <c r="D1" s="58"/>
      <c r="E1" s="58"/>
      <c r="F1" s="58"/>
      <c r="G1" s="58"/>
      <c r="H1" s="58"/>
      <c r="I1" s="58"/>
    </row>
    <row r="2" spans="1:9">
      <c r="A2" s="59" t="s">
        <v>116</v>
      </c>
      <c r="B2" s="60"/>
      <c r="C2" s="63" t="s">
        <v>95</v>
      </c>
      <c r="D2" s="64"/>
      <c r="E2" s="66" t="s">
        <v>0</v>
      </c>
      <c r="F2" s="66" t="s">
        <v>108</v>
      </c>
      <c r="G2" s="60"/>
      <c r="H2" s="66" t="s">
        <v>2</v>
      </c>
      <c r="I2" s="67">
        <v>62690094</v>
      </c>
    </row>
    <row r="3" spans="1:9" ht="15.75" thickBot="1">
      <c r="A3" s="61"/>
      <c r="B3" s="62"/>
      <c r="C3" s="65"/>
      <c r="D3" s="65"/>
      <c r="E3" s="62"/>
      <c r="F3" s="62"/>
      <c r="G3" s="62"/>
      <c r="H3" s="62"/>
      <c r="I3" s="68"/>
    </row>
    <row r="4" spans="1:9">
      <c r="A4" s="69" t="s">
        <v>117</v>
      </c>
      <c r="B4" s="62"/>
      <c r="C4" s="70" t="s">
        <v>118</v>
      </c>
      <c r="D4" s="71"/>
      <c r="E4" s="74" t="s">
        <v>4</v>
      </c>
      <c r="F4" s="74"/>
      <c r="G4" s="62"/>
      <c r="H4" s="74" t="s">
        <v>2</v>
      </c>
      <c r="I4" s="68" t="s">
        <v>3</v>
      </c>
    </row>
    <row r="5" spans="1:9" ht="24.75" customHeight="1" thickBot="1">
      <c r="A5" s="61"/>
      <c r="B5" s="62"/>
      <c r="C5" s="72"/>
      <c r="D5" s="73"/>
      <c r="E5" s="62"/>
      <c r="F5" s="62"/>
      <c r="G5" s="62"/>
      <c r="H5" s="62"/>
      <c r="I5" s="68"/>
    </row>
    <row r="6" spans="1:9">
      <c r="A6" s="69" t="s">
        <v>5</v>
      </c>
      <c r="B6" s="62"/>
      <c r="C6" s="74" t="s">
        <v>78</v>
      </c>
      <c r="D6" s="62"/>
      <c r="E6" s="74" t="s">
        <v>6</v>
      </c>
      <c r="F6" s="74" t="s">
        <v>1</v>
      </c>
      <c r="G6" s="62"/>
      <c r="H6" s="74" t="s">
        <v>2</v>
      </c>
      <c r="I6" s="68" t="s">
        <v>3</v>
      </c>
    </row>
    <row r="7" spans="1:9">
      <c r="A7" s="61"/>
      <c r="B7" s="62"/>
      <c r="C7" s="62"/>
      <c r="D7" s="62"/>
      <c r="E7" s="62"/>
      <c r="F7" s="62"/>
      <c r="G7" s="62"/>
      <c r="H7" s="62"/>
      <c r="I7" s="68"/>
    </row>
    <row r="8" spans="1:9">
      <c r="A8" s="69" t="s">
        <v>7</v>
      </c>
      <c r="B8" s="62"/>
      <c r="C8" s="77">
        <v>46027</v>
      </c>
      <c r="D8" s="62"/>
      <c r="E8" s="74" t="s">
        <v>8</v>
      </c>
      <c r="F8" s="77">
        <v>46081</v>
      </c>
      <c r="G8" s="62"/>
      <c r="H8" s="62" t="s">
        <v>10</v>
      </c>
      <c r="I8" s="78">
        <v>1</v>
      </c>
    </row>
    <row r="9" spans="1:9">
      <c r="A9" s="61"/>
      <c r="B9" s="62"/>
      <c r="C9" s="62"/>
      <c r="D9" s="62"/>
      <c r="E9" s="62"/>
      <c r="F9" s="62"/>
      <c r="G9" s="62"/>
      <c r="H9" s="62"/>
      <c r="I9" s="68"/>
    </row>
    <row r="10" spans="1:9">
      <c r="A10" s="69" t="s">
        <v>11</v>
      </c>
      <c r="B10" s="62"/>
      <c r="C10" s="74"/>
      <c r="D10" s="62"/>
      <c r="E10" s="74" t="s">
        <v>12</v>
      </c>
      <c r="F10" s="74"/>
      <c r="G10" s="62"/>
      <c r="H10" s="62" t="s">
        <v>13</v>
      </c>
      <c r="I10" s="75"/>
    </row>
    <row r="11" spans="1:9">
      <c r="A11" s="79"/>
      <c r="B11" s="80"/>
      <c r="C11" s="80"/>
      <c r="D11" s="80"/>
      <c r="E11" s="80"/>
      <c r="F11" s="80"/>
      <c r="G11" s="80"/>
      <c r="H11" s="80"/>
      <c r="I11" s="76"/>
    </row>
    <row r="12" spans="1:9" ht="23.25">
      <c r="A12" s="81" t="s">
        <v>14</v>
      </c>
      <c r="B12" s="81"/>
      <c r="C12" s="81"/>
      <c r="D12" s="81"/>
      <c r="E12" s="81"/>
      <c r="F12" s="81"/>
      <c r="G12" s="81"/>
      <c r="H12" s="81"/>
      <c r="I12" s="81"/>
    </row>
    <row r="13" spans="1:9" ht="26.25">
      <c r="A13" s="3" t="s">
        <v>15</v>
      </c>
      <c r="B13" s="82" t="s">
        <v>16</v>
      </c>
      <c r="C13" s="83"/>
      <c r="D13" s="4" t="s">
        <v>17</v>
      </c>
      <c r="E13" s="82" t="s">
        <v>18</v>
      </c>
      <c r="F13" s="83"/>
      <c r="G13" s="4" t="s">
        <v>19</v>
      </c>
      <c r="H13" s="82" t="s">
        <v>20</v>
      </c>
      <c r="I13" s="83"/>
    </row>
    <row r="14" spans="1:9" ht="15.75">
      <c r="A14" s="5" t="s">
        <v>21</v>
      </c>
      <c r="B14" s="43" t="s">
        <v>22</v>
      </c>
      <c r="C14" s="6">
        <v>0</v>
      </c>
      <c r="D14" s="84" t="s">
        <v>23</v>
      </c>
      <c r="E14" s="85"/>
      <c r="F14" s="6">
        <v>0</v>
      </c>
      <c r="G14" s="84" t="s">
        <v>24</v>
      </c>
      <c r="H14" s="85"/>
      <c r="I14" s="6">
        <v>0</v>
      </c>
    </row>
    <row r="15" spans="1:9" ht="15.75">
      <c r="A15" s="7" t="s">
        <v>3</v>
      </c>
      <c r="B15" s="43" t="s">
        <v>25</v>
      </c>
      <c r="C15" s="6">
        <v>0</v>
      </c>
      <c r="D15" s="84" t="s">
        <v>26</v>
      </c>
      <c r="E15" s="85"/>
      <c r="F15" s="6">
        <v>0</v>
      </c>
      <c r="G15" s="84" t="s">
        <v>27</v>
      </c>
      <c r="H15" s="85"/>
      <c r="I15" s="6">
        <v>0</v>
      </c>
    </row>
    <row r="16" spans="1:9" ht="15.75">
      <c r="A16" s="5" t="s">
        <v>28</v>
      </c>
      <c r="B16" s="43" t="s">
        <v>22</v>
      </c>
      <c r="C16" s="6">
        <v>0</v>
      </c>
      <c r="D16" s="84" t="s">
        <v>29</v>
      </c>
      <c r="E16" s="85"/>
      <c r="F16" s="6">
        <v>0</v>
      </c>
      <c r="G16" s="84" t="s">
        <v>30</v>
      </c>
      <c r="H16" s="85"/>
      <c r="I16" s="6">
        <v>0</v>
      </c>
    </row>
    <row r="17" spans="1:9" ht="15.75">
      <c r="A17" s="7" t="s">
        <v>3</v>
      </c>
      <c r="B17" s="43" t="s">
        <v>25</v>
      </c>
      <c r="C17" s="6">
        <v>0</v>
      </c>
      <c r="D17" s="84" t="s">
        <v>3</v>
      </c>
      <c r="E17" s="85"/>
      <c r="F17" s="8" t="s">
        <v>3</v>
      </c>
      <c r="G17" s="84" t="s">
        <v>31</v>
      </c>
      <c r="H17" s="85"/>
      <c r="I17" s="6">
        <v>0</v>
      </c>
    </row>
    <row r="18" spans="1:9" ht="15.75">
      <c r="A18" s="5" t="s">
        <v>32</v>
      </c>
      <c r="B18" s="43" t="s">
        <v>22</v>
      </c>
      <c r="C18" s="6">
        <v>0</v>
      </c>
      <c r="D18" s="84" t="s">
        <v>3</v>
      </c>
      <c r="E18" s="85"/>
      <c r="F18" s="8" t="s">
        <v>3</v>
      </c>
      <c r="G18" s="84" t="s">
        <v>33</v>
      </c>
      <c r="H18" s="85"/>
      <c r="I18" s="6">
        <v>0</v>
      </c>
    </row>
    <row r="19" spans="1:9" ht="15.75">
      <c r="A19" s="7" t="s">
        <v>3</v>
      </c>
      <c r="B19" s="43" t="s">
        <v>25</v>
      </c>
      <c r="C19" s="6">
        <f>'Rozpočet výtahy'!L12</f>
        <v>0</v>
      </c>
      <c r="D19" s="84" t="s">
        <v>3</v>
      </c>
      <c r="E19" s="85"/>
      <c r="F19" s="8" t="s">
        <v>3</v>
      </c>
      <c r="G19" s="84" t="s">
        <v>34</v>
      </c>
      <c r="H19" s="85"/>
      <c r="I19" s="6">
        <v>0</v>
      </c>
    </row>
    <row r="20" spans="1:9" ht="15.75">
      <c r="A20" s="86" t="s">
        <v>35</v>
      </c>
      <c r="B20" s="87"/>
      <c r="C20" s="6">
        <v>0</v>
      </c>
      <c r="D20" s="84" t="s">
        <v>3</v>
      </c>
      <c r="E20" s="85"/>
      <c r="F20" s="8" t="s">
        <v>3</v>
      </c>
      <c r="G20" s="84" t="s">
        <v>3</v>
      </c>
      <c r="H20" s="85"/>
      <c r="I20" s="8" t="s">
        <v>3</v>
      </c>
    </row>
    <row r="21" spans="1:9" ht="15.75">
      <c r="A21" s="91" t="s">
        <v>36</v>
      </c>
      <c r="B21" s="92"/>
      <c r="C21" s="9">
        <v>0</v>
      </c>
      <c r="D21" s="93" t="s">
        <v>3</v>
      </c>
      <c r="E21" s="94"/>
      <c r="F21" s="10" t="s">
        <v>3</v>
      </c>
      <c r="G21" s="93" t="s">
        <v>3</v>
      </c>
      <c r="H21" s="94"/>
      <c r="I21" s="10" t="s">
        <v>3</v>
      </c>
    </row>
    <row r="22" spans="1:9" ht="15.75">
      <c r="A22" s="95" t="s">
        <v>37</v>
      </c>
      <c r="B22" s="96"/>
      <c r="C22" s="11">
        <f>C19</f>
        <v>0</v>
      </c>
      <c r="D22" s="97" t="s">
        <v>38</v>
      </c>
      <c r="E22" s="96"/>
      <c r="F22" s="11">
        <v>0</v>
      </c>
      <c r="G22" s="97" t="s">
        <v>39</v>
      </c>
      <c r="H22" s="96"/>
      <c r="I22" s="11">
        <v>0</v>
      </c>
    </row>
    <row r="23" spans="1:9" ht="16.5" thickBot="1">
      <c r="A23" s="1"/>
      <c r="B23" s="1"/>
      <c r="C23" s="1"/>
      <c r="D23" s="86" t="s">
        <v>40</v>
      </c>
      <c r="E23" s="87"/>
      <c r="F23" s="12">
        <v>0</v>
      </c>
      <c r="G23" s="98" t="s">
        <v>41</v>
      </c>
      <c r="H23" s="87"/>
      <c r="I23" s="6">
        <v>0</v>
      </c>
    </row>
    <row r="24" spans="1:9" ht="15.75">
      <c r="A24" s="1"/>
      <c r="B24" s="1"/>
      <c r="C24" s="1"/>
      <c r="D24" s="1"/>
      <c r="E24" s="1"/>
      <c r="F24" s="1"/>
      <c r="G24" s="86" t="s">
        <v>42</v>
      </c>
      <c r="H24" s="87"/>
      <c r="I24" s="6">
        <v>0</v>
      </c>
    </row>
    <row r="25" spans="1:9" ht="15.75">
      <c r="A25" s="1"/>
      <c r="B25" s="1"/>
      <c r="C25" s="1"/>
      <c r="D25" s="1"/>
      <c r="E25" s="1"/>
      <c r="F25" s="1"/>
      <c r="G25" s="86" t="s">
        <v>43</v>
      </c>
      <c r="H25" s="87"/>
      <c r="I25" s="6">
        <v>0</v>
      </c>
    </row>
    <row r="27" spans="1:9" ht="15.75">
      <c r="A27" s="99" t="s">
        <v>44</v>
      </c>
      <c r="B27" s="90"/>
      <c r="C27" s="13">
        <v>0</v>
      </c>
      <c r="D27" s="1"/>
      <c r="E27" s="1"/>
      <c r="F27" s="1"/>
      <c r="G27" s="1"/>
      <c r="H27" s="1"/>
      <c r="I27" s="1"/>
    </row>
    <row r="28" spans="1:9" ht="15.75">
      <c r="A28" s="88" t="s">
        <v>45</v>
      </c>
      <c r="B28" s="89"/>
      <c r="C28" s="14">
        <v>0</v>
      </c>
      <c r="D28" s="90" t="s">
        <v>46</v>
      </c>
      <c r="E28" s="90"/>
      <c r="F28" s="13">
        <v>0</v>
      </c>
      <c r="G28" s="90" t="s">
        <v>47</v>
      </c>
      <c r="H28" s="90"/>
      <c r="I28" s="13">
        <v>0</v>
      </c>
    </row>
    <row r="29" spans="1:9" ht="15.75">
      <c r="A29" s="88" t="s">
        <v>48</v>
      </c>
      <c r="B29" s="89"/>
      <c r="C29" s="14">
        <f>C22</f>
        <v>0</v>
      </c>
      <c r="D29" s="89" t="s">
        <v>49</v>
      </c>
      <c r="E29" s="89"/>
      <c r="F29" s="14">
        <f>C29*0.21</f>
        <v>0</v>
      </c>
      <c r="G29" s="89" t="s">
        <v>50</v>
      </c>
      <c r="H29" s="89"/>
      <c r="I29" s="14">
        <f>C29+F29</f>
        <v>0</v>
      </c>
    </row>
    <row r="30" spans="1:9" ht="15.75" thickBot="1"/>
    <row r="31" spans="1:9">
      <c r="A31" s="100" t="s">
        <v>51</v>
      </c>
      <c r="B31" s="101"/>
      <c r="C31" s="102"/>
      <c r="D31" s="101" t="s">
        <v>52</v>
      </c>
      <c r="E31" s="101"/>
      <c r="F31" s="102"/>
      <c r="G31" s="101" t="s">
        <v>53</v>
      </c>
      <c r="H31" s="101"/>
      <c r="I31" s="102"/>
    </row>
    <row r="32" spans="1:9">
      <c r="A32" s="103" t="s">
        <v>3</v>
      </c>
      <c r="B32" s="93"/>
      <c r="C32" s="104"/>
      <c r="D32" s="93" t="s">
        <v>3</v>
      </c>
      <c r="E32" s="93"/>
      <c r="F32" s="104"/>
      <c r="G32" s="93" t="s">
        <v>3</v>
      </c>
      <c r="H32" s="93"/>
      <c r="I32" s="104"/>
    </row>
    <row r="33" spans="1:9">
      <c r="A33" s="103" t="s">
        <v>3</v>
      </c>
      <c r="B33" s="93"/>
      <c r="C33" s="104"/>
      <c r="D33" s="93" t="s">
        <v>3</v>
      </c>
      <c r="E33" s="93"/>
      <c r="F33" s="104"/>
      <c r="G33" s="93" t="s">
        <v>3</v>
      </c>
      <c r="H33" s="93"/>
      <c r="I33" s="104"/>
    </row>
    <row r="34" spans="1:9">
      <c r="A34" s="103" t="s">
        <v>3</v>
      </c>
      <c r="B34" s="93"/>
      <c r="C34" s="104"/>
      <c r="D34" s="93" t="s">
        <v>3</v>
      </c>
      <c r="E34" s="93"/>
      <c r="F34" s="104"/>
      <c r="G34" s="93" t="s">
        <v>3</v>
      </c>
      <c r="H34" s="93"/>
      <c r="I34" s="104"/>
    </row>
    <row r="35" spans="1:9" ht="15.75" thickBot="1">
      <c r="A35" s="105" t="s">
        <v>54</v>
      </c>
      <c r="B35" s="106"/>
      <c r="C35" s="107"/>
      <c r="D35" s="106" t="s">
        <v>54</v>
      </c>
      <c r="E35" s="106"/>
      <c r="F35" s="107"/>
      <c r="G35" s="106" t="s">
        <v>54</v>
      </c>
      <c r="H35" s="106"/>
      <c r="I35" s="107"/>
    </row>
    <row r="36" spans="1:9">
      <c r="A36" s="2" t="s">
        <v>76</v>
      </c>
      <c r="B36" s="1"/>
      <c r="C36" s="1"/>
      <c r="D36" s="1"/>
      <c r="E36" s="1"/>
      <c r="F36" s="1"/>
      <c r="G36" s="1"/>
      <c r="H36" s="1"/>
      <c r="I36" s="1"/>
    </row>
    <row r="37" spans="1:9">
      <c r="A37" s="74" t="s">
        <v>3</v>
      </c>
      <c r="B37" s="62"/>
      <c r="C37" s="62"/>
      <c r="D37" s="62"/>
      <c r="E37" s="62"/>
      <c r="F37" s="62"/>
      <c r="G37" s="62"/>
      <c r="H37" s="62"/>
      <c r="I37" s="62"/>
    </row>
  </sheetData>
  <mergeCells count="83">
    <mergeCell ref="A37:I37"/>
    <mergeCell ref="A34:C34"/>
    <mergeCell ref="D34:F34"/>
    <mergeCell ref="G34:I34"/>
    <mergeCell ref="A35:C35"/>
    <mergeCell ref="D35:F35"/>
    <mergeCell ref="G35:I35"/>
    <mergeCell ref="A32:C32"/>
    <mergeCell ref="D32:F32"/>
    <mergeCell ref="G32:I32"/>
    <mergeCell ref="A33:C33"/>
    <mergeCell ref="D33:F33"/>
    <mergeCell ref="G33:I33"/>
    <mergeCell ref="A29:B29"/>
    <mergeCell ref="D29:E29"/>
    <mergeCell ref="G29:H29"/>
    <mergeCell ref="A31:C31"/>
    <mergeCell ref="D31:F31"/>
    <mergeCell ref="G31:I31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A1:I1"/>
    <mergeCell ref="A2:B3"/>
    <mergeCell ref="C2:D3"/>
    <mergeCell ref="E2:E3"/>
    <mergeCell ref="F2:G3"/>
    <mergeCell ref="H2:H3"/>
    <mergeCell ref="I2:I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7"/>
  <sheetViews>
    <sheetView topLeftCell="A16" zoomScale="85" zoomScaleNormal="85" workbookViewId="0">
      <selection activeCell="C58" sqref="C58"/>
    </sheetView>
  </sheetViews>
  <sheetFormatPr defaultRowHeight="15"/>
  <cols>
    <col min="5" max="5" width="48" customWidth="1"/>
    <col min="8" max="8" width="17.5703125" customWidth="1"/>
    <col min="9" max="9" width="12.42578125" customWidth="1"/>
    <col min="10" max="10" width="11.7109375" customWidth="1"/>
    <col min="11" max="11" width="13.85546875" customWidth="1"/>
    <col min="12" max="12" width="13.7109375" customWidth="1"/>
    <col min="13" max="13" width="16.42578125" customWidth="1"/>
    <col min="16" max="16" width="13" customWidth="1"/>
  </cols>
  <sheetData>
    <row r="1" spans="1:16" ht="23.25">
      <c r="A1" s="110" t="s">
        <v>103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16">
      <c r="A2" s="111" t="s">
        <v>111</v>
      </c>
      <c r="B2" s="112"/>
      <c r="C2" s="112"/>
      <c r="D2" s="114" t="s">
        <v>113</v>
      </c>
      <c r="E2" s="115"/>
      <c r="F2" s="115"/>
      <c r="G2" s="115"/>
      <c r="H2" s="112" t="s">
        <v>55</v>
      </c>
      <c r="I2" s="112"/>
      <c r="J2" s="112" t="s">
        <v>9</v>
      </c>
      <c r="K2" s="117" t="s">
        <v>0</v>
      </c>
      <c r="L2" s="112" t="s">
        <v>1</v>
      </c>
      <c r="M2" s="112"/>
      <c r="N2" s="112"/>
      <c r="O2" s="112"/>
      <c r="P2" s="118"/>
    </row>
    <row r="3" spans="1:16">
      <c r="A3" s="113"/>
      <c r="B3" s="108"/>
      <c r="C3" s="108"/>
      <c r="D3" s="116"/>
      <c r="E3" s="116"/>
      <c r="F3" s="116"/>
      <c r="G3" s="116"/>
      <c r="H3" s="108"/>
      <c r="I3" s="108"/>
      <c r="J3" s="108"/>
      <c r="K3" s="108"/>
      <c r="L3" s="108"/>
      <c r="M3" s="108"/>
      <c r="N3" s="108"/>
      <c r="O3" s="108"/>
      <c r="P3" s="109"/>
    </row>
    <row r="4" spans="1:16">
      <c r="A4" s="119" t="s">
        <v>112</v>
      </c>
      <c r="B4" s="108"/>
      <c r="C4" s="108"/>
      <c r="D4" s="120" t="s">
        <v>110</v>
      </c>
      <c r="E4" s="108"/>
      <c r="F4" s="108"/>
      <c r="G4" s="108"/>
      <c r="H4" s="108" t="s">
        <v>114</v>
      </c>
      <c r="I4" s="108"/>
      <c r="J4" s="121">
        <v>46027</v>
      </c>
      <c r="K4" s="120" t="s">
        <v>4</v>
      </c>
      <c r="L4" s="108" t="s">
        <v>1</v>
      </c>
      <c r="M4" s="108"/>
      <c r="N4" s="108"/>
      <c r="O4" s="108"/>
      <c r="P4" s="109"/>
    </row>
    <row r="5" spans="1:16">
      <c r="A5" s="113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9"/>
    </row>
    <row r="6" spans="1:16">
      <c r="A6" s="119" t="s">
        <v>5</v>
      </c>
      <c r="B6" s="108"/>
      <c r="C6" s="108"/>
      <c r="D6" s="120" t="s">
        <v>104</v>
      </c>
      <c r="E6" s="108"/>
      <c r="F6" s="108"/>
      <c r="G6" s="108"/>
      <c r="H6" s="108" t="s">
        <v>115</v>
      </c>
      <c r="I6" s="108"/>
      <c r="J6" s="121">
        <v>46081</v>
      </c>
      <c r="K6" s="120" t="s">
        <v>6</v>
      </c>
      <c r="L6" s="108" t="s">
        <v>1</v>
      </c>
      <c r="M6" s="108"/>
      <c r="N6" s="108"/>
      <c r="O6" s="108"/>
      <c r="P6" s="109"/>
    </row>
    <row r="7" spans="1:16">
      <c r="A7" s="113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</row>
    <row r="8" spans="1:16">
      <c r="A8" s="119" t="s">
        <v>11</v>
      </c>
      <c r="B8" s="108"/>
      <c r="C8" s="108"/>
      <c r="D8" s="120" t="s">
        <v>9</v>
      </c>
      <c r="E8" s="108"/>
      <c r="F8" s="108"/>
      <c r="G8" s="108"/>
      <c r="H8" s="108" t="s">
        <v>56</v>
      </c>
      <c r="I8" s="108"/>
      <c r="J8" s="108"/>
      <c r="K8" s="120" t="s">
        <v>12</v>
      </c>
      <c r="L8" s="120"/>
      <c r="M8" s="108"/>
      <c r="N8" s="108"/>
      <c r="O8" s="108"/>
      <c r="P8" s="109"/>
    </row>
    <row r="9" spans="1:16" ht="15.75" thickBot="1">
      <c r="A9" s="113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9"/>
    </row>
    <row r="10" spans="1:16">
      <c r="A10" s="16" t="s">
        <v>57</v>
      </c>
      <c r="B10" s="47" t="s">
        <v>58</v>
      </c>
      <c r="C10" s="47" t="s">
        <v>59</v>
      </c>
      <c r="D10" s="122" t="s">
        <v>60</v>
      </c>
      <c r="E10" s="123"/>
      <c r="F10" s="47" t="s">
        <v>61</v>
      </c>
      <c r="G10" s="17" t="s">
        <v>62</v>
      </c>
      <c r="H10" s="18" t="s">
        <v>63</v>
      </c>
      <c r="I10" s="19" t="s">
        <v>64</v>
      </c>
      <c r="J10" s="124" t="s">
        <v>65</v>
      </c>
      <c r="K10" s="125"/>
      <c r="L10" s="126"/>
      <c r="M10" s="48" t="s">
        <v>65</v>
      </c>
      <c r="N10" s="125" t="s">
        <v>66</v>
      </c>
      <c r="O10" s="125"/>
      <c r="P10" s="20" t="s">
        <v>67</v>
      </c>
    </row>
    <row r="11" spans="1:16" ht="15.75" thickBot="1">
      <c r="A11" s="21" t="s">
        <v>9</v>
      </c>
      <c r="B11" s="22" t="s">
        <v>9</v>
      </c>
      <c r="C11" s="22" t="s">
        <v>9</v>
      </c>
      <c r="D11" s="127" t="s">
        <v>68</v>
      </c>
      <c r="E11" s="128"/>
      <c r="F11" s="22" t="s">
        <v>9</v>
      </c>
      <c r="G11" s="22" t="s">
        <v>9</v>
      </c>
      <c r="H11" s="23" t="s">
        <v>69</v>
      </c>
      <c r="I11" s="24" t="s">
        <v>9</v>
      </c>
      <c r="J11" s="25" t="s">
        <v>70</v>
      </c>
      <c r="K11" s="26" t="s">
        <v>25</v>
      </c>
      <c r="L11" s="27" t="s">
        <v>71</v>
      </c>
      <c r="M11" s="27" t="s">
        <v>72</v>
      </c>
      <c r="N11" s="26" t="s">
        <v>73</v>
      </c>
      <c r="O11" s="23" t="s">
        <v>71</v>
      </c>
      <c r="P11" s="25" t="s">
        <v>74</v>
      </c>
    </row>
    <row r="12" spans="1:16">
      <c r="A12" s="28" t="s">
        <v>3</v>
      </c>
      <c r="B12" s="49" t="s">
        <v>3</v>
      </c>
      <c r="C12" s="49" t="s">
        <v>79</v>
      </c>
      <c r="D12" s="129" t="s">
        <v>80</v>
      </c>
      <c r="E12" s="130"/>
      <c r="F12" s="29" t="s">
        <v>9</v>
      </c>
      <c r="G12" s="29" t="s">
        <v>9</v>
      </c>
      <c r="H12" s="29" t="s">
        <v>9</v>
      </c>
      <c r="I12" s="29" t="s">
        <v>9</v>
      </c>
      <c r="J12" s="30">
        <f>SUM(J13:J13)</f>
        <v>0</v>
      </c>
      <c r="K12" s="30">
        <f>SUM(K13:K13)</f>
        <v>0</v>
      </c>
      <c r="L12" s="30">
        <f>SUM( L16+L38)</f>
        <v>0</v>
      </c>
      <c r="M12" s="30">
        <f>SUM( M16+M38)</f>
        <v>0</v>
      </c>
      <c r="N12" s="31" t="s">
        <v>3</v>
      </c>
      <c r="O12" s="30">
        <f>SUM(O13:O13)</f>
        <v>0</v>
      </c>
      <c r="P12" s="32" t="s">
        <v>3</v>
      </c>
    </row>
    <row r="13" spans="1:16">
      <c r="A13" s="33"/>
      <c r="B13" s="50" t="s">
        <v>3</v>
      </c>
      <c r="C13" s="50" t="s">
        <v>81</v>
      </c>
      <c r="D13" s="131" t="s">
        <v>82</v>
      </c>
      <c r="E13" s="132"/>
      <c r="F13" s="50" t="s">
        <v>77</v>
      </c>
      <c r="G13" s="34">
        <v>1</v>
      </c>
      <c r="H13" s="34">
        <f>L16+L38</f>
        <v>0</v>
      </c>
      <c r="I13" s="35" t="s">
        <v>75</v>
      </c>
      <c r="J13" s="34">
        <f>G13*AO13</f>
        <v>0</v>
      </c>
      <c r="K13" s="34">
        <f>G13*AP13</f>
        <v>0</v>
      </c>
      <c r="L13" s="34">
        <f>G13*H13</f>
        <v>0</v>
      </c>
      <c r="M13" s="34">
        <f>L13*1.21</f>
        <v>0</v>
      </c>
      <c r="N13" s="34">
        <v>0</v>
      </c>
      <c r="O13" s="34">
        <f>G13*N13</f>
        <v>0</v>
      </c>
      <c r="P13" s="36" t="s">
        <v>3</v>
      </c>
    </row>
    <row r="14" spans="1:16">
      <c r="A14" s="45"/>
      <c r="B14" s="45"/>
      <c r="C14" s="45"/>
      <c r="D14" s="46"/>
      <c r="E14" s="45"/>
      <c r="F14" s="45"/>
      <c r="G14" s="37"/>
      <c r="H14" s="37"/>
      <c r="I14" s="38"/>
      <c r="J14" s="37"/>
      <c r="K14" s="37"/>
      <c r="L14" s="37"/>
      <c r="M14" s="37"/>
      <c r="N14" s="37"/>
      <c r="O14" s="37"/>
      <c r="P14" s="38"/>
    </row>
    <row r="15" spans="1:16">
      <c r="A15" s="45"/>
      <c r="B15" s="45"/>
      <c r="C15" s="45"/>
      <c r="D15" s="46"/>
      <c r="E15" s="45"/>
      <c r="F15" s="45"/>
      <c r="G15" s="37"/>
      <c r="H15" s="37"/>
      <c r="I15" s="38"/>
      <c r="J15" s="37"/>
      <c r="K15" s="37"/>
      <c r="L15" s="37"/>
      <c r="M15" s="37"/>
      <c r="N15" s="37"/>
      <c r="O15" s="37"/>
      <c r="P15" s="38"/>
    </row>
    <row r="16" spans="1:16">
      <c r="A16" s="45"/>
      <c r="B16" s="45" t="s">
        <v>83</v>
      </c>
      <c r="C16" s="45"/>
      <c r="D16" s="46"/>
      <c r="E16" s="51" t="s">
        <v>105</v>
      </c>
      <c r="F16" s="45"/>
      <c r="G16" s="37"/>
      <c r="H16" s="37"/>
      <c r="I16" s="38"/>
      <c r="J16" s="37"/>
      <c r="K16" s="37"/>
      <c r="L16" s="15">
        <f>SUM( L17:L35)</f>
        <v>0</v>
      </c>
      <c r="M16" s="15">
        <f>SUM( M17:M35)</f>
        <v>0</v>
      </c>
      <c r="N16" s="37"/>
      <c r="O16" s="37"/>
      <c r="P16" s="38"/>
    </row>
    <row r="17" spans="1:16">
      <c r="A17" s="45"/>
      <c r="B17" s="45" t="s">
        <v>83</v>
      </c>
      <c r="C17" s="39">
        <v>1</v>
      </c>
      <c r="D17" s="46"/>
      <c r="E17" s="45" t="s">
        <v>84</v>
      </c>
      <c r="F17" s="45" t="s">
        <v>77</v>
      </c>
      <c r="G17" s="37">
        <v>1</v>
      </c>
      <c r="H17" s="54"/>
      <c r="I17" s="38">
        <v>21</v>
      </c>
      <c r="J17" s="37"/>
      <c r="K17" s="37"/>
      <c r="L17" s="37">
        <f>SUM( G17*H17)</f>
        <v>0</v>
      </c>
      <c r="M17" s="37">
        <f>SUM( H17*1.21)</f>
        <v>0</v>
      </c>
      <c r="N17" s="37"/>
      <c r="O17" s="37"/>
      <c r="P17" s="38"/>
    </row>
    <row r="18" spans="1:16">
      <c r="A18" s="45"/>
      <c r="B18" s="45"/>
      <c r="C18" s="45">
        <v>2</v>
      </c>
      <c r="D18" s="46"/>
      <c r="E18" s="45" t="s">
        <v>85</v>
      </c>
      <c r="F18" s="45" t="s">
        <v>77</v>
      </c>
      <c r="G18" s="37">
        <v>1</v>
      </c>
      <c r="H18" s="54"/>
      <c r="I18" s="38">
        <v>21</v>
      </c>
      <c r="J18" s="37"/>
      <c r="K18" s="37"/>
      <c r="L18" s="37">
        <f t="shared" ref="L18:L35" si="0">SUM( G18*H18)</f>
        <v>0</v>
      </c>
      <c r="M18" s="37">
        <f t="shared" ref="M18:M35" si="1">SUM( H18*1.21)</f>
        <v>0</v>
      </c>
      <c r="N18" s="37"/>
      <c r="O18" s="37"/>
      <c r="P18" s="38"/>
    </row>
    <row r="19" spans="1:16">
      <c r="A19" s="45"/>
      <c r="B19" s="45"/>
      <c r="C19" s="39">
        <v>3</v>
      </c>
      <c r="D19" s="46"/>
      <c r="E19" s="45" t="s">
        <v>100</v>
      </c>
      <c r="F19" s="45" t="s">
        <v>77</v>
      </c>
      <c r="G19" s="37">
        <v>1</v>
      </c>
      <c r="H19" s="54"/>
      <c r="I19" s="38">
        <v>21</v>
      </c>
      <c r="J19" s="37"/>
      <c r="K19" s="37"/>
      <c r="L19" s="37">
        <f t="shared" si="0"/>
        <v>0</v>
      </c>
      <c r="M19" s="37">
        <f t="shared" si="1"/>
        <v>0</v>
      </c>
      <c r="N19" s="37"/>
      <c r="O19" s="37"/>
      <c r="P19" s="38"/>
    </row>
    <row r="20" spans="1:16">
      <c r="A20" s="45"/>
      <c r="B20" s="45"/>
      <c r="C20" s="52">
        <v>4</v>
      </c>
      <c r="D20" s="46"/>
      <c r="E20" s="45" t="s">
        <v>86</v>
      </c>
      <c r="F20" s="45" t="s">
        <v>77</v>
      </c>
      <c r="G20" s="37">
        <v>1</v>
      </c>
      <c r="H20" s="54"/>
      <c r="I20" s="38">
        <v>21</v>
      </c>
      <c r="J20" s="37"/>
      <c r="K20" s="37"/>
      <c r="L20" s="37">
        <f t="shared" si="0"/>
        <v>0</v>
      </c>
      <c r="M20" s="37">
        <f t="shared" si="1"/>
        <v>0</v>
      </c>
      <c r="N20" s="37"/>
      <c r="O20" s="37"/>
      <c r="P20" s="38"/>
    </row>
    <row r="21" spans="1:16">
      <c r="A21" s="45"/>
      <c r="B21" s="45"/>
      <c r="C21" s="39">
        <v>5</v>
      </c>
      <c r="D21" s="46"/>
      <c r="E21" s="45" t="s">
        <v>87</v>
      </c>
      <c r="F21" s="45" t="s">
        <v>77</v>
      </c>
      <c r="G21" s="37">
        <v>1</v>
      </c>
      <c r="H21" s="54"/>
      <c r="I21" s="38">
        <v>21</v>
      </c>
      <c r="J21" s="37"/>
      <c r="K21" s="37"/>
      <c r="L21" s="37">
        <f t="shared" si="0"/>
        <v>0</v>
      </c>
      <c r="M21" s="37">
        <f t="shared" si="1"/>
        <v>0</v>
      </c>
      <c r="N21" s="37"/>
      <c r="O21" s="37"/>
      <c r="P21" s="38"/>
    </row>
    <row r="22" spans="1:16">
      <c r="A22" s="45"/>
      <c r="B22" s="45"/>
      <c r="C22" s="52">
        <v>6</v>
      </c>
      <c r="D22" s="46"/>
      <c r="E22" s="45" t="s">
        <v>88</v>
      </c>
      <c r="F22" s="45" t="s">
        <v>77</v>
      </c>
      <c r="G22" s="37">
        <v>1</v>
      </c>
      <c r="H22" s="54"/>
      <c r="I22" s="38">
        <v>21</v>
      </c>
      <c r="J22" s="37"/>
      <c r="K22" s="37"/>
      <c r="L22" s="37">
        <f t="shared" si="0"/>
        <v>0</v>
      </c>
      <c r="M22" s="37">
        <f t="shared" si="1"/>
        <v>0</v>
      </c>
      <c r="N22" s="37"/>
      <c r="O22" s="37"/>
      <c r="P22" s="38"/>
    </row>
    <row r="23" spans="1:16">
      <c r="A23" s="45"/>
      <c r="B23" s="45"/>
      <c r="C23" s="39">
        <v>7</v>
      </c>
      <c r="D23" s="46"/>
      <c r="E23" s="45" t="s">
        <v>89</v>
      </c>
      <c r="F23" s="45" t="s">
        <v>77</v>
      </c>
      <c r="G23" s="37">
        <v>1</v>
      </c>
      <c r="H23" s="54"/>
      <c r="I23" s="38">
        <v>21</v>
      </c>
      <c r="J23" s="37"/>
      <c r="K23" s="37"/>
      <c r="L23" s="37">
        <f t="shared" si="0"/>
        <v>0</v>
      </c>
      <c r="M23" s="37">
        <f t="shared" si="1"/>
        <v>0</v>
      </c>
      <c r="N23" s="37"/>
      <c r="O23" s="37"/>
      <c r="P23" s="38"/>
    </row>
    <row r="24" spans="1:16">
      <c r="A24" s="45"/>
      <c r="B24" s="45"/>
      <c r="C24" s="52">
        <v>8</v>
      </c>
      <c r="D24" s="46"/>
      <c r="E24" s="45" t="s">
        <v>99</v>
      </c>
      <c r="F24" s="45" t="s">
        <v>77</v>
      </c>
      <c r="G24" s="37">
        <v>1</v>
      </c>
      <c r="H24" s="54"/>
      <c r="I24" s="38">
        <v>21</v>
      </c>
      <c r="J24" s="37"/>
      <c r="K24" s="37"/>
      <c r="L24" s="37">
        <f t="shared" si="0"/>
        <v>0</v>
      </c>
      <c r="M24" s="37">
        <f t="shared" si="1"/>
        <v>0</v>
      </c>
      <c r="N24" s="37"/>
      <c r="O24" s="37"/>
      <c r="P24" s="38"/>
    </row>
    <row r="25" spans="1:16">
      <c r="A25" s="45"/>
      <c r="B25" s="45"/>
      <c r="C25" s="39">
        <v>9</v>
      </c>
      <c r="D25" s="46"/>
      <c r="E25" s="45" t="s">
        <v>90</v>
      </c>
      <c r="F25" s="45" t="s">
        <v>77</v>
      </c>
      <c r="G25" s="37">
        <v>1</v>
      </c>
      <c r="H25" s="54"/>
      <c r="I25" s="38">
        <v>21</v>
      </c>
      <c r="J25" s="37"/>
      <c r="K25" s="37"/>
      <c r="L25" s="37">
        <f t="shared" si="0"/>
        <v>0</v>
      </c>
      <c r="M25" s="37">
        <f t="shared" si="1"/>
        <v>0</v>
      </c>
      <c r="N25" s="37"/>
      <c r="O25" s="37"/>
      <c r="P25" s="38"/>
    </row>
    <row r="26" spans="1:16">
      <c r="A26" s="45"/>
      <c r="B26" s="45"/>
      <c r="C26" s="52">
        <v>10</v>
      </c>
      <c r="D26" s="46"/>
      <c r="E26" s="45" t="s">
        <v>101</v>
      </c>
      <c r="F26" s="45" t="s">
        <v>77</v>
      </c>
      <c r="G26" s="37">
        <v>1</v>
      </c>
      <c r="H26" s="54"/>
      <c r="I26" s="38">
        <v>21</v>
      </c>
      <c r="J26" s="37"/>
      <c r="K26" s="37"/>
      <c r="L26" s="37">
        <f t="shared" si="0"/>
        <v>0</v>
      </c>
      <c r="M26" s="37">
        <f t="shared" si="1"/>
        <v>0</v>
      </c>
      <c r="N26" s="37"/>
      <c r="O26" s="37"/>
      <c r="P26" s="38"/>
    </row>
    <row r="27" spans="1:16">
      <c r="C27" s="39">
        <v>11</v>
      </c>
      <c r="E27" s="52" t="s">
        <v>91</v>
      </c>
      <c r="F27" s="45" t="s">
        <v>77</v>
      </c>
      <c r="G27" s="37">
        <v>1</v>
      </c>
      <c r="H27" s="54"/>
      <c r="I27" s="38">
        <v>21</v>
      </c>
      <c r="J27" s="116"/>
      <c r="K27" s="116"/>
      <c r="L27" s="37">
        <f t="shared" si="0"/>
        <v>0</v>
      </c>
      <c r="M27" s="37">
        <f t="shared" si="1"/>
        <v>0</v>
      </c>
    </row>
    <row r="28" spans="1:16">
      <c r="C28" s="52">
        <v>12</v>
      </c>
      <c r="E28" s="52" t="s">
        <v>102</v>
      </c>
      <c r="F28" s="45" t="s">
        <v>77</v>
      </c>
      <c r="G28" s="37">
        <v>1</v>
      </c>
      <c r="H28" s="54"/>
      <c r="I28" s="38">
        <v>21</v>
      </c>
      <c r="J28" s="44"/>
      <c r="K28" s="44"/>
      <c r="L28" s="37">
        <f t="shared" si="0"/>
        <v>0</v>
      </c>
      <c r="M28" s="37">
        <f t="shared" si="1"/>
        <v>0</v>
      </c>
    </row>
    <row r="29" spans="1:16">
      <c r="C29" s="39">
        <v>13</v>
      </c>
      <c r="E29" s="45" t="s">
        <v>98</v>
      </c>
      <c r="F29" s="45" t="s">
        <v>77</v>
      </c>
      <c r="G29" s="37">
        <v>1</v>
      </c>
      <c r="H29" s="54"/>
      <c r="I29" s="38">
        <v>21</v>
      </c>
      <c r="J29" s="44"/>
      <c r="K29" s="44"/>
      <c r="L29" s="37">
        <f t="shared" si="0"/>
        <v>0</v>
      </c>
      <c r="M29" s="37">
        <f t="shared" si="1"/>
        <v>0</v>
      </c>
    </row>
    <row r="30" spans="1:16">
      <c r="C30" s="52">
        <v>14</v>
      </c>
      <c r="E30" s="45" t="s">
        <v>96</v>
      </c>
      <c r="F30" s="45" t="s">
        <v>77</v>
      </c>
      <c r="G30" s="37">
        <v>1</v>
      </c>
      <c r="H30" s="54"/>
      <c r="I30" s="38">
        <v>21</v>
      </c>
      <c r="J30" s="44"/>
      <c r="K30" s="44"/>
      <c r="L30" s="37">
        <f t="shared" si="0"/>
        <v>0</v>
      </c>
      <c r="M30" s="37">
        <f t="shared" si="1"/>
        <v>0</v>
      </c>
    </row>
    <row r="31" spans="1:16">
      <c r="C31" s="39">
        <v>15</v>
      </c>
      <c r="E31" s="52" t="s">
        <v>97</v>
      </c>
      <c r="F31" s="45" t="s">
        <v>77</v>
      </c>
      <c r="G31" s="37">
        <v>1</v>
      </c>
      <c r="H31" s="54"/>
      <c r="I31" s="38">
        <v>21</v>
      </c>
      <c r="J31" s="44"/>
      <c r="K31" s="44"/>
      <c r="L31" s="37">
        <f t="shared" si="0"/>
        <v>0</v>
      </c>
      <c r="M31" s="37">
        <f t="shared" si="1"/>
        <v>0</v>
      </c>
    </row>
    <row r="32" spans="1:16">
      <c r="C32" s="52">
        <v>16</v>
      </c>
      <c r="E32" s="45" t="s">
        <v>92</v>
      </c>
      <c r="F32" s="45" t="s">
        <v>77</v>
      </c>
      <c r="G32" s="37">
        <v>1</v>
      </c>
      <c r="H32" s="54"/>
      <c r="I32" s="38">
        <v>21</v>
      </c>
      <c r="J32" s="44"/>
      <c r="K32" s="44"/>
      <c r="L32" s="37">
        <f t="shared" si="0"/>
        <v>0</v>
      </c>
      <c r="M32" s="37">
        <f t="shared" si="1"/>
        <v>0</v>
      </c>
    </row>
    <row r="33" spans="2:13">
      <c r="C33" s="39">
        <v>17</v>
      </c>
      <c r="E33" s="45" t="s">
        <v>93</v>
      </c>
      <c r="F33" s="45" t="s">
        <v>77</v>
      </c>
      <c r="G33" s="37">
        <v>1</v>
      </c>
      <c r="H33" s="54"/>
      <c r="I33" s="38">
        <v>21</v>
      </c>
      <c r="J33" s="44"/>
      <c r="K33" s="44"/>
      <c r="L33" s="37">
        <f t="shared" si="0"/>
        <v>0</v>
      </c>
      <c r="M33" s="37">
        <f t="shared" si="1"/>
        <v>0</v>
      </c>
    </row>
    <row r="34" spans="2:13">
      <c r="C34" s="55">
        <v>18</v>
      </c>
      <c r="E34" s="55" t="s">
        <v>94</v>
      </c>
      <c r="F34" s="55" t="s">
        <v>77</v>
      </c>
      <c r="G34" s="37">
        <v>1</v>
      </c>
      <c r="H34" s="54"/>
      <c r="I34" s="38">
        <v>21</v>
      </c>
      <c r="J34" s="56"/>
      <c r="K34" s="56"/>
      <c r="L34" s="37">
        <f t="shared" ref="L34" si="2">SUM( G34*H34)</f>
        <v>0</v>
      </c>
      <c r="M34" s="37">
        <f t="shared" ref="M34" si="3">SUM( H34*1.21)</f>
        <v>0</v>
      </c>
    </row>
    <row r="35" spans="2:13">
      <c r="C35" s="52">
        <v>19</v>
      </c>
      <c r="E35" s="45" t="s">
        <v>107</v>
      </c>
      <c r="F35" s="45" t="s">
        <v>77</v>
      </c>
      <c r="G35" s="37">
        <v>1</v>
      </c>
      <c r="H35" s="54"/>
      <c r="I35" s="38">
        <v>21</v>
      </c>
      <c r="J35" s="44"/>
      <c r="K35" s="44"/>
      <c r="L35" s="37">
        <f t="shared" si="0"/>
        <v>0</v>
      </c>
      <c r="M35" s="37">
        <f t="shared" si="1"/>
        <v>0</v>
      </c>
    </row>
    <row r="36" spans="2:13">
      <c r="J36" s="44"/>
      <c r="K36" s="44"/>
      <c r="L36" s="40"/>
      <c r="M36" s="40"/>
    </row>
    <row r="38" spans="2:13">
      <c r="B38" s="45" t="s">
        <v>83</v>
      </c>
      <c r="C38" s="45"/>
      <c r="D38" s="46"/>
      <c r="E38" s="51" t="s">
        <v>106</v>
      </c>
      <c r="F38" s="42"/>
      <c r="G38" s="15"/>
      <c r="H38" s="15"/>
      <c r="I38" s="41"/>
      <c r="J38" s="15"/>
      <c r="K38" s="15"/>
      <c r="L38" s="15">
        <f>SUM( L39:L57)</f>
        <v>0</v>
      </c>
      <c r="M38" s="15">
        <f>SUM( M39:M57)</f>
        <v>0</v>
      </c>
    </row>
    <row r="39" spans="2:13">
      <c r="B39" s="45" t="s">
        <v>83</v>
      </c>
      <c r="C39" s="39">
        <v>1</v>
      </c>
      <c r="D39" s="46"/>
      <c r="E39" s="52" t="s">
        <v>84</v>
      </c>
      <c r="F39" s="45" t="s">
        <v>77</v>
      </c>
      <c r="G39" s="37">
        <v>1</v>
      </c>
      <c r="H39" s="54"/>
      <c r="I39" s="38">
        <v>21</v>
      </c>
      <c r="J39" s="37"/>
      <c r="K39" s="37"/>
      <c r="L39" s="37">
        <f>SUM( G39*H39)</f>
        <v>0</v>
      </c>
      <c r="M39" s="37">
        <f>SUM( H39*1.21)</f>
        <v>0</v>
      </c>
    </row>
    <row r="40" spans="2:13">
      <c r="B40" s="45"/>
      <c r="C40" s="45">
        <v>2</v>
      </c>
      <c r="D40" s="46"/>
      <c r="E40" s="52" t="s">
        <v>85</v>
      </c>
      <c r="F40" s="45" t="s">
        <v>77</v>
      </c>
      <c r="G40" s="37">
        <v>1</v>
      </c>
      <c r="H40" s="54"/>
      <c r="I40" s="38">
        <v>21</v>
      </c>
      <c r="J40" s="37"/>
      <c r="K40" s="37"/>
      <c r="L40" s="37">
        <f t="shared" ref="L40:L57" si="4">SUM( G40*H40)</f>
        <v>0</v>
      </c>
      <c r="M40" s="37">
        <f t="shared" ref="M40:M57" si="5">SUM( H40*1.21)</f>
        <v>0</v>
      </c>
    </row>
    <row r="41" spans="2:13">
      <c r="B41" s="45"/>
      <c r="C41" s="45">
        <v>3</v>
      </c>
      <c r="D41" s="46"/>
      <c r="E41" s="52" t="s">
        <v>100</v>
      </c>
      <c r="F41" s="45" t="s">
        <v>77</v>
      </c>
      <c r="G41" s="37">
        <v>1</v>
      </c>
      <c r="H41" s="54"/>
      <c r="I41" s="38">
        <v>21</v>
      </c>
      <c r="J41" s="37"/>
      <c r="K41" s="37"/>
      <c r="L41" s="37">
        <f t="shared" si="4"/>
        <v>0</v>
      </c>
      <c r="M41" s="37">
        <f t="shared" si="5"/>
        <v>0</v>
      </c>
    </row>
    <row r="42" spans="2:13">
      <c r="B42" s="45"/>
      <c r="C42" s="45">
        <v>4</v>
      </c>
      <c r="D42" s="46"/>
      <c r="E42" s="52" t="s">
        <v>86</v>
      </c>
      <c r="F42" s="45" t="s">
        <v>77</v>
      </c>
      <c r="G42" s="37">
        <v>1</v>
      </c>
      <c r="H42" s="54"/>
      <c r="I42" s="38">
        <v>21</v>
      </c>
      <c r="J42" s="37"/>
      <c r="K42" s="37"/>
      <c r="L42" s="37">
        <f t="shared" si="4"/>
        <v>0</v>
      </c>
      <c r="M42" s="37">
        <f t="shared" si="5"/>
        <v>0</v>
      </c>
    </row>
    <row r="43" spans="2:13">
      <c r="B43" s="45"/>
      <c r="C43" s="45">
        <v>5</v>
      </c>
      <c r="D43" s="46"/>
      <c r="E43" s="52" t="s">
        <v>87</v>
      </c>
      <c r="F43" s="45" t="s">
        <v>77</v>
      </c>
      <c r="G43" s="37">
        <v>1</v>
      </c>
      <c r="H43" s="54"/>
      <c r="I43" s="38">
        <v>21</v>
      </c>
      <c r="J43" s="37"/>
      <c r="K43" s="37"/>
      <c r="L43" s="37">
        <f t="shared" si="4"/>
        <v>0</v>
      </c>
      <c r="M43" s="37">
        <f t="shared" si="5"/>
        <v>0</v>
      </c>
    </row>
    <row r="44" spans="2:13">
      <c r="B44" s="45"/>
      <c r="C44" s="45">
        <v>6</v>
      </c>
      <c r="D44" s="46"/>
      <c r="E44" s="52" t="s">
        <v>88</v>
      </c>
      <c r="F44" s="45" t="s">
        <v>77</v>
      </c>
      <c r="G44" s="37">
        <v>1</v>
      </c>
      <c r="H44" s="54"/>
      <c r="I44" s="38">
        <v>21</v>
      </c>
      <c r="J44" s="37"/>
      <c r="K44" s="37"/>
      <c r="L44" s="37">
        <f t="shared" si="4"/>
        <v>0</v>
      </c>
      <c r="M44" s="37">
        <f t="shared" si="5"/>
        <v>0</v>
      </c>
    </row>
    <row r="45" spans="2:13">
      <c r="B45" s="45"/>
      <c r="C45" s="45">
        <v>7</v>
      </c>
      <c r="D45" s="46"/>
      <c r="E45" s="52" t="s">
        <v>89</v>
      </c>
      <c r="F45" s="45" t="s">
        <v>77</v>
      </c>
      <c r="G45" s="37">
        <v>1</v>
      </c>
      <c r="H45" s="54"/>
      <c r="I45" s="38">
        <v>21</v>
      </c>
      <c r="J45" s="37"/>
      <c r="K45" s="37"/>
      <c r="L45" s="37">
        <f t="shared" si="4"/>
        <v>0</v>
      </c>
      <c r="M45" s="37">
        <f t="shared" si="5"/>
        <v>0</v>
      </c>
    </row>
    <row r="46" spans="2:13">
      <c r="B46" s="45"/>
      <c r="C46" s="45">
        <v>8</v>
      </c>
      <c r="D46" s="46"/>
      <c r="E46" s="52" t="s">
        <v>99</v>
      </c>
      <c r="F46" s="45" t="s">
        <v>77</v>
      </c>
      <c r="G46" s="37">
        <v>1</v>
      </c>
      <c r="H46" s="54"/>
      <c r="I46" s="38">
        <v>21</v>
      </c>
      <c r="J46" s="37"/>
      <c r="K46" s="37"/>
      <c r="L46" s="37">
        <f t="shared" si="4"/>
        <v>0</v>
      </c>
      <c r="M46" s="37">
        <f t="shared" si="5"/>
        <v>0</v>
      </c>
    </row>
    <row r="47" spans="2:13">
      <c r="B47" s="45"/>
      <c r="C47" s="45">
        <v>9</v>
      </c>
      <c r="D47" s="46"/>
      <c r="E47" s="52" t="s">
        <v>90</v>
      </c>
      <c r="F47" s="45" t="s">
        <v>77</v>
      </c>
      <c r="G47" s="37">
        <v>1</v>
      </c>
      <c r="H47" s="54"/>
      <c r="I47" s="38">
        <v>21</v>
      </c>
      <c r="J47" s="37"/>
      <c r="K47" s="37"/>
      <c r="L47" s="37">
        <f t="shared" si="4"/>
        <v>0</v>
      </c>
      <c r="M47" s="37">
        <f t="shared" si="5"/>
        <v>0</v>
      </c>
    </row>
    <row r="48" spans="2:13">
      <c r="B48" s="45"/>
      <c r="C48" s="45">
        <v>10</v>
      </c>
      <c r="D48" s="46"/>
      <c r="E48" s="52" t="s">
        <v>101</v>
      </c>
      <c r="F48" s="45" t="s">
        <v>77</v>
      </c>
      <c r="G48" s="37">
        <v>1</v>
      </c>
      <c r="H48" s="54"/>
      <c r="I48" s="38">
        <v>21</v>
      </c>
      <c r="J48" s="37"/>
      <c r="K48" s="37"/>
      <c r="L48" s="37">
        <f t="shared" si="4"/>
        <v>0</v>
      </c>
      <c r="M48" s="37">
        <f t="shared" si="5"/>
        <v>0</v>
      </c>
    </row>
    <row r="49" spans="2:13">
      <c r="B49" s="45"/>
      <c r="C49" s="45">
        <v>11</v>
      </c>
      <c r="D49" s="46"/>
      <c r="E49" s="52" t="s">
        <v>91</v>
      </c>
      <c r="F49" s="45" t="s">
        <v>77</v>
      </c>
      <c r="G49" s="37">
        <v>1</v>
      </c>
      <c r="H49" s="54"/>
      <c r="I49" s="38">
        <v>21</v>
      </c>
      <c r="J49" s="37"/>
      <c r="K49" s="37"/>
      <c r="L49" s="37">
        <f t="shared" si="4"/>
        <v>0</v>
      </c>
      <c r="M49" s="37">
        <f t="shared" si="5"/>
        <v>0</v>
      </c>
    </row>
    <row r="50" spans="2:13">
      <c r="B50" s="45"/>
      <c r="C50" s="45">
        <v>12</v>
      </c>
      <c r="D50" s="46"/>
      <c r="E50" s="53" t="s">
        <v>102</v>
      </c>
      <c r="F50" s="45" t="s">
        <v>77</v>
      </c>
      <c r="G50" s="37">
        <v>1</v>
      </c>
      <c r="H50" s="54"/>
      <c r="I50" s="38">
        <v>21</v>
      </c>
      <c r="J50" s="37"/>
      <c r="K50" s="37"/>
      <c r="L50" s="37">
        <f t="shared" si="4"/>
        <v>0</v>
      </c>
      <c r="M50" s="37">
        <f t="shared" si="5"/>
        <v>0</v>
      </c>
    </row>
    <row r="51" spans="2:13">
      <c r="B51" s="45"/>
      <c r="C51" s="45">
        <v>13</v>
      </c>
      <c r="D51" s="46"/>
      <c r="E51" s="52" t="s">
        <v>98</v>
      </c>
      <c r="F51" s="45" t="s">
        <v>77</v>
      </c>
      <c r="G51" s="37">
        <v>1</v>
      </c>
      <c r="H51" s="54"/>
      <c r="I51" s="38">
        <v>21</v>
      </c>
      <c r="J51" s="37"/>
      <c r="K51" s="37"/>
      <c r="L51" s="37">
        <f t="shared" si="4"/>
        <v>0</v>
      </c>
      <c r="M51" s="37">
        <f t="shared" si="5"/>
        <v>0</v>
      </c>
    </row>
    <row r="52" spans="2:13">
      <c r="B52" s="45"/>
      <c r="C52" s="45">
        <v>14</v>
      </c>
      <c r="D52" s="46"/>
      <c r="E52" s="52" t="s">
        <v>96</v>
      </c>
      <c r="F52" s="45" t="s">
        <v>77</v>
      </c>
      <c r="G52" s="37">
        <v>1</v>
      </c>
      <c r="H52" s="54"/>
      <c r="I52" s="38">
        <v>21</v>
      </c>
      <c r="J52" s="37"/>
      <c r="K52" s="37"/>
      <c r="L52" s="37">
        <f t="shared" si="4"/>
        <v>0</v>
      </c>
      <c r="M52" s="37">
        <f t="shared" si="5"/>
        <v>0</v>
      </c>
    </row>
    <row r="53" spans="2:13">
      <c r="B53" s="45"/>
      <c r="C53" s="45">
        <v>15</v>
      </c>
      <c r="D53" s="46"/>
      <c r="E53" s="52" t="s">
        <v>97</v>
      </c>
      <c r="F53" s="45" t="s">
        <v>77</v>
      </c>
      <c r="G53" s="37">
        <v>1</v>
      </c>
      <c r="H53" s="54"/>
      <c r="I53" s="38">
        <v>21</v>
      </c>
      <c r="J53" s="37"/>
      <c r="K53" s="37"/>
      <c r="L53" s="37">
        <f t="shared" si="4"/>
        <v>0</v>
      </c>
      <c r="M53" s="37">
        <f t="shared" si="5"/>
        <v>0</v>
      </c>
    </row>
    <row r="54" spans="2:13">
      <c r="B54" s="45"/>
      <c r="C54" s="45">
        <v>16</v>
      </c>
      <c r="D54" s="46"/>
      <c r="E54" s="52" t="s">
        <v>92</v>
      </c>
      <c r="F54" s="45" t="s">
        <v>77</v>
      </c>
      <c r="G54" s="37">
        <v>1</v>
      </c>
      <c r="H54" s="54"/>
      <c r="I54" s="38">
        <v>21</v>
      </c>
      <c r="J54" s="37"/>
      <c r="K54" s="37"/>
      <c r="L54" s="37">
        <f t="shared" si="4"/>
        <v>0</v>
      </c>
      <c r="M54" s="37">
        <f t="shared" si="5"/>
        <v>0</v>
      </c>
    </row>
    <row r="55" spans="2:13">
      <c r="C55" s="45">
        <v>17</v>
      </c>
      <c r="E55" s="52" t="s">
        <v>93</v>
      </c>
      <c r="F55" s="45" t="s">
        <v>77</v>
      </c>
      <c r="G55" s="37">
        <v>1</v>
      </c>
      <c r="H55" s="54"/>
      <c r="I55" s="38">
        <v>21</v>
      </c>
      <c r="J55" s="116"/>
      <c r="K55" s="116"/>
      <c r="L55" s="37">
        <f t="shared" si="4"/>
        <v>0</v>
      </c>
      <c r="M55" s="37">
        <f t="shared" si="5"/>
        <v>0</v>
      </c>
    </row>
    <row r="56" spans="2:13">
      <c r="C56" s="55">
        <v>18</v>
      </c>
      <c r="E56" s="55" t="s">
        <v>94</v>
      </c>
      <c r="F56" s="55" t="s">
        <v>77</v>
      </c>
      <c r="G56" s="37">
        <v>1</v>
      </c>
      <c r="H56" s="54"/>
      <c r="I56" s="38">
        <v>21</v>
      </c>
      <c r="J56" s="56"/>
      <c r="K56" s="56"/>
      <c r="L56" s="37">
        <f t="shared" ref="L56" si="6">SUM( G56*H56)</f>
        <v>0</v>
      </c>
      <c r="M56" s="37">
        <f t="shared" ref="M56" si="7">SUM( H56*1.21)</f>
        <v>0</v>
      </c>
    </row>
    <row r="57" spans="2:13">
      <c r="C57" s="45">
        <v>19</v>
      </c>
      <c r="E57" s="52" t="s">
        <v>107</v>
      </c>
      <c r="F57" s="45" t="s">
        <v>77</v>
      </c>
      <c r="G57" s="37">
        <v>1</v>
      </c>
      <c r="H57" s="54"/>
      <c r="I57" s="38">
        <v>21</v>
      </c>
      <c r="J57" s="44"/>
      <c r="K57" s="44"/>
      <c r="L57" s="37">
        <f t="shared" si="4"/>
        <v>0</v>
      </c>
      <c r="M57" s="37">
        <f t="shared" si="5"/>
        <v>0</v>
      </c>
    </row>
  </sheetData>
  <mergeCells count="33">
    <mergeCell ref="J27:K27"/>
    <mergeCell ref="J55:K55"/>
    <mergeCell ref="D10:E10"/>
    <mergeCell ref="J10:L10"/>
    <mergeCell ref="N10:O10"/>
    <mergeCell ref="D11:E11"/>
    <mergeCell ref="D12:E12"/>
    <mergeCell ref="D13:E13"/>
    <mergeCell ref="L8:P9"/>
    <mergeCell ref="A6:C7"/>
    <mergeCell ref="D6:G7"/>
    <mergeCell ref="H6:I7"/>
    <mergeCell ref="J6:J7"/>
    <mergeCell ref="K6:K7"/>
    <mergeCell ref="L6:P7"/>
    <mergeCell ref="A8:C9"/>
    <mergeCell ref="D8:G9"/>
    <mergeCell ref="H8:I9"/>
    <mergeCell ref="J8:J9"/>
    <mergeCell ref="K8:K9"/>
    <mergeCell ref="L4:P5"/>
    <mergeCell ref="A1:P1"/>
    <mergeCell ref="A2:C3"/>
    <mergeCell ref="D2:G3"/>
    <mergeCell ref="H2:I3"/>
    <mergeCell ref="J2:J3"/>
    <mergeCell ref="K2:K3"/>
    <mergeCell ref="L2:P3"/>
    <mergeCell ref="A4:C5"/>
    <mergeCell ref="D4:G5"/>
    <mergeCell ref="H4:I5"/>
    <mergeCell ref="J4:J5"/>
    <mergeCell ref="K4:K5"/>
  </mergeCells>
  <pageMargins left="0.7" right="0.7" top="0.78740157499999996" bottom="0.78740157499999996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 rozpočtu</vt:lpstr>
      <vt:lpstr>Rozpočet výtahy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Hejl Jaromír</cp:lastModifiedBy>
  <cp:lastPrinted>2025-04-14T07:20:04Z</cp:lastPrinted>
  <dcterms:created xsi:type="dcterms:W3CDTF">2024-04-19T05:43:13Z</dcterms:created>
  <dcterms:modified xsi:type="dcterms:W3CDTF">2025-06-10T09:51:47Z</dcterms:modified>
</cp:coreProperties>
</file>