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2025\17 - VZMR Zhotovitel OS na OSV\Výzva k podání nabídek\"/>
    </mc:Choice>
  </mc:AlternateContent>
  <bookViews>
    <workbookView xWindow="0" yWindow="495" windowWidth="51195" windowHeight="28305"/>
  </bookViews>
  <sheets>
    <sheet name="List1" sheetId="1" r:id="rId1"/>
  </sheets>
  <definedNames>
    <definedName name="_xlnm.Print_Area" localSheetId="0">List1!$A$1:$G$77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56" i="1" l="1"/>
  <c r="F46" i="1" l="1"/>
  <c r="F45" i="1"/>
  <c r="F6" i="1" l="1"/>
  <c r="F63" i="1" l="1"/>
  <c r="F64" i="1"/>
  <c r="F65" i="1"/>
  <c r="F66" i="1"/>
  <c r="F67" i="1"/>
  <c r="F62" i="1"/>
  <c r="F53" i="1"/>
  <c r="F52" i="1"/>
  <c r="F47" i="1"/>
  <c r="F48" i="1"/>
  <c r="F42" i="1"/>
  <c r="F41" i="1"/>
  <c r="F37" i="1"/>
  <c r="F33" i="1"/>
  <c r="F34" i="1"/>
  <c r="F35" i="1"/>
  <c r="F36" i="1"/>
  <c r="F32" i="1"/>
  <c r="F28" i="1"/>
  <c r="F24" i="1"/>
  <c r="F25" i="1"/>
  <c r="F26" i="1"/>
  <c r="F27" i="1"/>
  <c r="F23" i="1"/>
  <c r="F19" i="1"/>
  <c r="F15" i="1"/>
  <c r="F16" i="1"/>
  <c r="F17" i="1"/>
  <c r="F18" i="1"/>
  <c r="F14" i="1"/>
  <c r="F9" i="1"/>
  <c r="F5" i="1"/>
  <c r="F7" i="1"/>
  <c r="F8" i="1"/>
  <c r="F4" i="1"/>
  <c r="F70" i="1" l="1"/>
  <c r="D44" i="1"/>
  <c r="F44" i="1" s="1"/>
  <c r="D43" i="1"/>
  <c r="F43" i="1" s="1"/>
  <c r="F71" i="1" l="1"/>
  <c r="F77" i="1" l="1"/>
  <c r="F57" i="1"/>
</calcChain>
</file>

<file path=xl/sharedStrings.xml><?xml version="1.0" encoding="utf-8"?>
<sst xmlns="http://schemas.openxmlformats.org/spreadsheetml/2006/main" count="120" uniqueCount="83">
  <si>
    <t>E–A</t>
  </si>
  <si>
    <t>Kód</t>
  </si>
  <si>
    <t>Obrázek</t>
  </si>
  <si>
    <t>Popis</t>
  </si>
  <si>
    <t>Počet kusů</t>
  </si>
  <si>
    <t>E–B</t>
  </si>
  <si>
    <t>E–C</t>
  </si>
  <si>
    <t>Jednotlivé prvky orientačního systému E – exteriér</t>
  </si>
  <si>
    <r>
      <rPr>
        <b/>
        <sz val="11"/>
        <color theme="1"/>
        <rFont val="Calibri"/>
        <family val="2"/>
        <scheme val="minor"/>
      </rPr>
      <t>Výroba polepu o rozměru 940 x 2020 mm</t>
    </r>
    <r>
      <rPr>
        <sz val="11"/>
        <color theme="1"/>
        <rFont val="Calibri"/>
        <family val="2"/>
        <scheme val="minor"/>
      </rPr>
      <t xml:space="preserve"> / informace (bílá samolepící fólie) jsou lepeny z venkovní strany dveří / barevné obdelníky (černá a růžová samolepící fólie) jsou lepeny z vnitřní strany dveří</t>
    </r>
  </si>
  <si>
    <t>Jednotlivé prvky orientačního systému I – interiér</t>
  </si>
  <si>
    <t>I–A</t>
  </si>
  <si>
    <r>
      <rPr>
        <b/>
        <sz val="11"/>
        <color theme="1"/>
        <rFont val="Calibri"/>
        <family val="2"/>
        <scheme val="minor"/>
      </rPr>
      <t>Výroba totemu o rozměru v2200 x š100 x h100 mm</t>
    </r>
    <r>
      <rPr>
        <sz val="11"/>
        <color theme="1"/>
        <rFont val="Calibri"/>
        <family val="2"/>
        <scheme val="minor"/>
      </rPr>
      <t xml:space="preserve"> / ocelová konstrukce – jekl obdelníkový 100 x 50 x 3 mm / plášť – pozinkovaný plech 1,5 mm / uchycení pomocí závitových tyčí do základového pásu do nezámrzné hloubky / povrchová úprava komaxit / polep řešen samolepící fólií </t>
    </r>
  </si>
  <si>
    <r>
      <rPr>
        <b/>
        <sz val="11"/>
        <color theme="1"/>
        <rFont val="Calibri"/>
        <family val="2"/>
        <scheme val="minor"/>
      </rPr>
      <t>Výroba hlavního panelu o rozměru v2200 x š550 x h100 mm</t>
    </r>
    <r>
      <rPr>
        <sz val="11"/>
        <color theme="1"/>
        <rFont val="Calibri"/>
        <family val="2"/>
        <scheme val="minor"/>
      </rPr>
      <t xml:space="preserve"> / ocelová konstrukce – jekl obdelníkový 100 x 50 x 4 mm / plášť – pozinkovaný plech 1,5 mm / uchycení pomocí závitových tyčí do základového pásu do nezámrzné hloubky / povrchová úprava komaxit / polep řešen samolepící fólií </t>
    </r>
  </si>
  <si>
    <t>Montáž hlavního informačního panelu</t>
  </si>
  <si>
    <t>I–B</t>
  </si>
  <si>
    <t>Montáž doplňkového informačního panelu</t>
  </si>
  <si>
    <r>
      <rPr>
        <b/>
        <sz val="11"/>
        <color theme="1"/>
        <rFont val="Calibri"/>
        <family val="2"/>
        <scheme val="minor"/>
      </rPr>
      <t>Výroba doplňkového informačního panelu o rozměru v300 x š720 x h50 mm</t>
    </r>
    <r>
      <rPr>
        <sz val="11"/>
        <color theme="1"/>
        <rFont val="Calibri"/>
        <family val="2"/>
        <scheme val="minor"/>
      </rPr>
      <t xml:space="preserve"> / ocelová konstrukce – jekl obdelníkový 50 x 30 x 3 mm / plášť – pozinkovaný plech 1,5 mm, odnímatelný pomocí magnetů a dělený na 4 části / uchycení pomocí závitových tyčí do stropu / povrchová úprava komaxit / polep řešen samolepící fólií </t>
    </r>
  </si>
  <si>
    <r>
      <rPr>
        <b/>
        <sz val="11"/>
        <color theme="1"/>
        <rFont val="Calibri"/>
        <family val="2"/>
        <scheme val="minor"/>
      </rPr>
      <t>Výroba hlavního informačního panelu o rozměru v660 x š2800 x h50 mm</t>
    </r>
    <r>
      <rPr>
        <sz val="11"/>
        <color theme="1"/>
        <rFont val="Calibri"/>
        <family val="2"/>
        <scheme val="minor"/>
      </rPr>
      <t xml:space="preserve"> / ocelová konstrukce – jekl obdelníkový 50 x 50 x 4 mm / plášť – pozinkovaný plech 1,5 mm, odnímatelný pomocí magnetů a dělený na 4 části / uchycení pomocí závitových tyčí do stropu / povrchová úprava komaxit / polep řešen samolepící fólií </t>
    </r>
  </si>
  <si>
    <t>I–C–01</t>
  </si>
  <si>
    <t>Nalepení L označníků</t>
  </si>
  <si>
    <t>I–C–02</t>
  </si>
  <si>
    <t>Montáž L označníků</t>
  </si>
  <si>
    <r>
      <rPr>
        <b/>
        <sz val="11"/>
        <color theme="1"/>
        <rFont val="Calibri"/>
        <family val="2"/>
        <scheme val="minor"/>
      </rPr>
      <t>Výroba L označníku o rozměru 400 x 350 mm</t>
    </r>
    <r>
      <rPr>
        <sz val="11"/>
        <color theme="1"/>
        <rFont val="Calibri"/>
        <family val="2"/>
        <scheme val="minor"/>
      </rPr>
      <t xml:space="preserve"> / pozinkovaný plech 1,5 mm / ohnutý po 100 mm o devadesát stupňů / oboustranný polep samolepící fólií / označník kotven pomocí hmoždinek do obkladu </t>
    </r>
  </si>
  <si>
    <t>I–C–03</t>
  </si>
  <si>
    <r>
      <rPr>
        <b/>
        <sz val="11"/>
        <color theme="1"/>
        <rFont val="Calibri"/>
        <family val="2"/>
        <scheme val="minor"/>
      </rPr>
      <t>Výroba L označníku o rozměru 440 x 350 mm</t>
    </r>
    <r>
      <rPr>
        <sz val="11"/>
        <color theme="1"/>
        <rFont val="Calibri"/>
        <family val="2"/>
        <scheme val="minor"/>
      </rPr>
      <t xml:space="preserve"> / pozinkovaný plech 1,5 mm / ohnutý po 100 mm o devadesát stupňů / oboustranný polep samolepící fólií / označník kotven pomocí hmoždinek do obkladu </t>
    </r>
  </si>
  <si>
    <t>I–D</t>
  </si>
  <si>
    <t>Nalepení cedulek k učebnám</t>
  </si>
  <si>
    <t>Montáž hlavního panelu</t>
  </si>
  <si>
    <t>Montáž totemu</t>
  </si>
  <si>
    <t>I–E–01</t>
  </si>
  <si>
    <t>Nalepení cedulek ke kancelářím</t>
  </si>
  <si>
    <t>I–E–02</t>
  </si>
  <si>
    <t>I–F</t>
  </si>
  <si>
    <t>Nalepení cedulek k provozovnám</t>
  </si>
  <si>
    <t>I–G</t>
  </si>
  <si>
    <t>Nalepení cedulek rozvrhy</t>
  </si>
  <si>
    <t>I–H</t>
  </si>
  <si>
    <t>Nalepení štítků čísla dveří</t>
  </si>
  <si>
    <t>I–I</t>
  </si>
  <si>
    <t>Nalepení plastových štítků pro zrakově postižené</t>
  </si>
  <si>
    <t>I–J</t>
  </si>
  <si>
    <r>
      <rPr>
        <b/>
        <sz val="11"/>
        <color theme="1"/>
        <rFont val="Calibri"/>
        <family val="2"/>
        <scheme val="minor"/>
      </rPr>
      <t>Výroba štítků s piktogramy na WC o rozměru 80 x 80 mm</t>
    </r>
    <r>
      <rPr>
        <sz val="11"/>
        <color theme="1"/>
        <rFont val="Calibri"/>
        <family val="2"/>
        <scheme val="minor"/>
      </rPr>
      <t xml:space="preserve"> / tisk na samolepící fólii / lepeno na dveře</t>
    </r>
  </si>
  <si>
    <t>Nalepení štítků s piktogramy na WC</t>
  </si>
  <si>
    <t>Instalace nového polepu</t>
  </si>
  <si>
    <r>
      <rPr>
        <b/>
        <sz val="11"/>
        <color theme="1"/>
        <rFont val="Calibri"/>
        <family val="2"/>
        <scheme val="minor"/>
      </rPr>
      <t>Výroba cedulek k učebnám, potřeba vkládat papír velikosti A5</t>
    </r>
    <r>
      <rPr>
        <sz val="11"/>
        <color theme="1"/>
        <rFont val="Calibri"/>
        <family val="2"/>
        <scheme val="minor"/>
      </rPr>
      <t xml:space="preserve"> / lze použít typizovaný hliníkový profil / hliníkový rámeček s okrajem 2–3 mm, hloubka do 10 mm, chráněn čirým plexisklem 1 mm / na cedulku je nalepeno pěněné PVC 5 mm jako distanc od obkladu / kompletní cedulka je nalepena na obklad</t>
    </r>
  </si>
  <si>
    <r>
      <rPr>
        <b/>
        <sz val="11"/>
        <color theme="1"/>
        <rFont val="Calibri"/>
        <family val="2"/>
        <scheme val="minor"/>
      </rPr>
      <t>Výroba cedulek ke kancelářím, potřeba vkládat papír velikosti A5</t>
    </r>
    <r>
      <rPr>
        <sz val="11"/>
        <color theme="1"/>
        <rFont val="Calibri"/>
        <family val="2"/>
        <scheme val="minor"/>
      </rPr>
      <t xml:space="preserve"> / lze použít typizovaný hliníkový profil / hliníkový rámeček s okrajem 2–3 mm, hloubka do 10 mm, chráněn čirým plexisklem 1 mm / na cedulku je nalepeno pěněné PVC 5 mm jako distanc od obkladu / kompletní cedulka je nalepena na obklad</t>
    </r>
  </si>
  <si>
    <r>
      <rPr>
        <b/>
        <sz val="11"/>
        <color theme="1"/>
        <rFont val="Calibri"/>
        <family val="2"/>
        <scheme val="minor"/>
      </rPr>
      <t>Výroba cedulek ke kancelářím, potřeba vkládat papír velikosti A4</t>
    </r>
    <r>
      <rPr>
        <sz val="11"/>
        <color theme="1"/>
        <rFont val="Calibri"/>
        <family val="2"/>
        <scheme val="minor"/>
      </rPr>
      <t xml:space="preserve"> / lze použít typizovaný hliníkový profil / hliníkový rámeček s okrajem 2–3 mm, hloubka do 10 mm, chráněn čirým plexisklem 1 mm / na cedulku je nalepeno pěněné PVC 5 mm jako distanc od obkladu / kompletní cedulka je nalepena na obklad</t>
    </r>
  </si>
  <si>
    <r>
      <rPr>
        <b/>
        <sz val="11"/>
        <color theme="1"/>
        <rFont val="Calibri"/>
        <family val="2"/>
        <scheme val="minor"/>
      </rPr>
      <t>Výroba cedulek k provozovnám, potřeba vkládat papír velikosti A5</t>
    </r>
    <r>
      <rPr>
        <sz val="11"/>
        <color theme="1"/>
        <rFont val="Calibri"/>
        <family val="2"/>
        <scheme val="minor"/>
      </rPr>
      <t xml:space="preserve"> / lze použít typizovaný hliníkový profil / hliníkový rámeček s okrajem 2–3 mm, hloubka do 10 mm, chráněn čirým plexisklem 1 mm / cedulka je nalepena na sklo / z opačné strany skla je nalepena černá samolepící fólie jako krytí zadní strany cedulky</t>
    </r>
  </si>
  <si>
    <r>
      <rPr>
        <b/>
        <sz val="11"/>
        <color theme="1"/>
        <rFont val="Calibri"/>
        <family val="2"/>
        <scheme val="minor"/>
      </rPr>
      <t>Výroba cedulek rozvrhy, potřeba vkládat papír velikosti A4</t>
    </r>
    <r>
      <rPr>
        <sz val="11"/>
        <color theme="1"/>
        <rFont val="Calibri"/>
        <family val="2"/>
        <scheme val="minor"/>
      </rPr>
      <t xml:space="preserve"> / lze použít typizovaný hliníkový profil / hliníkový rámeček s okrajem 2–3 mm, hloubka do 10 mm, chráněn čirým plexisklem 1 mm / cedulka je nalepena na dveře</t>
    </r>
  </si>
  <si>
    <r>
      <rPr>
        <b/>
        <sz val="11"/>
        <color theme="1"/>
        <rFont val="Calibri"/>
        <family val="2"/>
        <scheme val="minor"/>
      </rPr>
      <t>Výroba L označníku o rozměru 1200 x 300 mm</t>
    </r>
    <r>
      <rPr>
        <sz val="11"/>
        <color theme="1"/>
        <rFont val="Calibri"/>
        <family val="2"/>
        <scheme val="minor"/>
      </rPr>
      <t xml:space="preserve"> / pozinkovaný plech 0,5 mm / ohnutý v polovině o devadesát stupňů / jednostranný polep samolepící fólií / označník lepen přímo na obklad </t>
    </r>
  </si>
  <si>
    <t>D–A</t>
  </si>
  <si>
    <t>Odinstalace a likvidace venkovního panelu na parkovišti</t>
  </si>
  <si>
    <t>D–B</t>
  </si>
  <si>
    <t>D–C</t>
  </si>
  <si>
    <t>D–D</t>
  </si>
  <si>
    <t>D–E</t>
  </si>
  <si>
    <t>D–F</t>
  </si>
  <si>
    <t>Odinstalování a likvidace polepu vstupních dveří</t>
  </si>
  <si>
    <t>Odinstalace a likvidace hlavních informačních panelů / začištění kotvících míst</t>
  </si>
  <si>
    <t>Odinstalace a likvidace doplňkových informačních panelů / začištění kotvících míst</t>
  </si>
  <si>
    <t>Odinstalace a likvidace označníků k učebnám a k WC / začištění kotvících míst</t>
  </si>
  <si>
    <t>Odinstalace a likvidace cedulek k učebnám a kancelářím / začištění kotvících míst</t>
  </si>
  <si>
    <t>Cena celkem bez DPH (Kč)</t>
  </si>
  <si>
    <t>Cena celkem s DPH (Kč)</t>
  </si>
  <si>
    <r>
      <rPr>
        <b/>
        <sz val="11"/>
        <color theme="1"/>
        <rFont val="Calibri"/>
        <family val="2"/>
        <scheme val="minor"/>
      </rPr>
      <t>Výroba haptických plastových štítků pro zrakově postižené o max. rozměru 175 x 52 mm</t>
    </r>
    <r>
      <rPr>
        <sz val="11"/>
        <color theme="1"/>
        <rFont val="Calibri"/>
        <family val="2"/>
        <scheme val="minor"/>
      </rPr>
      <t xml:space="preserve"> / na štítku je použito reliéfní písmo + piktogram + braillovo písmo / lepeno na dveře / 70 ks  –  </t>
    </r>
    <r>
      <rPr>
        <b/>
        <sz val="11"/>
        <color theme="1"/>
        <rFont val="Calibri"/>
        <family val="2"/>
        <scheme val="minor"/>
      </rPr>
      <t>Výroba haptických hliníkových štítků na zábradlí o rozměru 95 x 28 mm</t>
    </r>
    <r>
      <rPr>
        <sz val="11"/>
        <color theme="1"/>
        <rFont val="Calibri"/>
        <family val="2"/>
        <scheme val="minor"/>
      </rPr>
      <t xml:space="preserve"> / na štítku je použito braillovo písmo / lepeno na zábradlí / 14 ks</t>
    </r>
  </si>
  <si>
    <t>Cena celkem za položku bez DPH</t>
  </si>
  <si>
    <t>Cena celkem za dodávku nového Orientačního systému bez DPH (Kč)</t>
  </si>
  <si>
    <t>Cena celkem za dodávku nového Orientačního systému s DPH 21 % (Kč)</t>
  </si>
  <si>
    <r>
      <rPr>
        <b/>
        <sz val="11"/>
        <color rgb="FFFF0000"/>
        <rFont val="Calibri"/>
        <family val="2"/>
        <charset val="238"/>
        <scheme val="minor"/>
      </rPr>
      <t>Odinstalování a likvidace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stávajícího orientačního systému</t>
    </r>
  </si>
  <si>
    <t>Cena celkem za Odinstalování a likvidaci stávajícího orientačního systému bez DPH (Kč)</t>
  </si>
  <si>
    <t>Cena celkem za Odinstalování a likvidaci stávajícího orientačního systému s DPH 21 % (Kč)</t>
  </si>
  <si>
    <t>Popis položky</t>
  </si>
  <si>
    <t>Počet kusů položky</t>
  </si>
  <si>
    <t xml:space="preserve">Jednotková cena za 1 kus v Kč bez DPH </t>
  </si>
  <si>
    <t>Cena celkem za položku v Kč bez DPH</t>
  </si>
  <si>
    <t>I–Ha</t>
  </si>
  <si>
    <t xml:space="preserve">Jednotková cena za 1 kus položky v Kč bez DPH </t>
  </si>
  <si>
    <r>
      <rPr>
        <b/>
        <sz val="11"/>
        <rFont val="Calibri"/>
        <family val="2"/>
        <scheme val="minor"/>
      </rPr>
      <t>Výroba štítků ze samolepící fólie na číslování dveří o rozměru 50 x 20 mm</t>
    </r>
    <r>
      <rPr>
        <sz val="11"/>
        <rFont val="Calibri"/>
        <family val="2"/>
        <scheme val="minor"/>
      </rPr>
      <t xml:space="preserve"> / lepeno na dveře</t>
    </r>
    <r>
      <rPr>
        <b/>
        <sz val="11"/>
        <rFont val="Calibri"/>
        <family val="2"/>
        <scheme val="minor"/>
      </rPr>
      <t xml:space="preserve"> zvenku 138 ks i zevnitř 138 ks</t>
    </r>
  </si>
  <si>
    <r>
      <rPr>
        <b/>
        <sz val="11"/>
        <rFont val="Calibri"/>
        <family val="2"/>
        <scheme val="minor"/>
      </rPr>
      <t>Výroba štítků ze samolepící fólie s QR kódem s instrukcemi k bezpečnosti, na dveřích zevnitř, rozměru 50 x 50 mm</t>
    </r>
    <r>
      <rPr>
        <sz val="11"/>
        <rFont val="Calibri"/>
        <family val="2"/>
        <scheme val="minor"/>
      </rPr>
      <t xml:space="preserve"> / lepeno na dveře zevnitř 138 ks</t>
    </r>
  </si>
  <si>
    <t>Jednotková cena za aktualizaci 1 kus položky dle čl. II odst. 4  v Kč bez DPH</t>
  </si>
  <si>
    <t>Jednotková cena za aktualizaci 1ks položky dle  čl. II odst. 4 v Kč bez DPH</t>
  </si>
  <si>
    <t>Jednotková cena za aktualizaci 1ks položky dle  čl. II odst. 4  v Kč bez DPH</t>
  </si>
  <si>
    <t xml:space="preserve">Pozn: Uchazeč ocení všechny jednotlivé položky ve sloupcích E a G. Všechny položky musí být  oceněny, žádná z položek nemůže být vzhledem k možnému negativnímu zkreslení výpočtu nabídkové ceny oceněna nulou.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</si>
</sst>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 (Základní text)"/>
      <charset val="238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1">
    <xf numFmtId="0" fontId="0" fillId="0" borderId="0" xfId="0"/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4" fontId="5" fillId="2" borderId="0" xfId="0" applyNumberFormat="1" applyFont="1" applyFill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1" fontId="1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4" fontId="1" fillId="5" borderId="8" xfId="1" applyFont="1" applyFill="1" applyBorder="1" applyAlignment="1">
      <alignment horizontal="center" vertical="center"/>
    </xf>
    <xf numFmtId="44" fontId="1" fillId="5" borderId="11" xfId="1" applyFont="1" applyFill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49" fontId="3" fillId="6" borderId="0" xfId="0" applyNumberFormat="1" applyFont="1" applyFill="1" applyAlignment="1">
      <alignment horizontal="right" vertical="center"/>
    </xf>
    <xf numFmtId="4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>
      <alignment vertical="center"/>
    </xf>
    <xf numFmtId="1" fontId="1" fillId="6" borderId="0" xfId="0" applyNumberFormat="1" applyFont="1" applyFill="1" applyBorder="1" applyAlignment="1">
      <alignment horizontal="center" vertical="center"/>
    </xf>
    <xf numFmtId="44" fontId="1" fillId="6" borderId="0" xfId="1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9" fillId="3" borderId="6" xfId="0" applyNumberFormat="1" applyFont="1" applyFill="1" applyBorder="1" applyAlignment="1">
      <alignment horizontal="center" vertical="center" wrapText="1"/>
    </xf>
    <xf numFmtId="44" fontId="10" fillId="5" borderId="9" xfId="1" applyFont="1" applyFill="1" applyBorder="1" applyAlignment="1">
      <alignment horizontal="center" vertical="center"/>
    </xf>
    <xf numFmtId="44" fontId="10" fillId="5" borderId="12" xfId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4" fontId="9" fillId="0" borderId="8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8" xfId="0" applyFont="1" applyBorder="1"/>
    <xf numFmtId="0" fontId="9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/>
    <xf numFmtId="0" fontId="11" fillId="0" borderId="20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9" fontId="3" fillId="2" borderId="0" xfId="0" applyNumberFormat="1" applyFon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1">
    <dxf>
      <font>
        <b/>
        <i val="0"/>
        <strike val="0"/>
      </font>
      <border>
        <vertical style="thin">
          <color auto="1"/>
        </vertical>
        <horizontal style="thin">
          <color auto="1"/>
        </horizontal>
      </border>
    </dxf>
  </dxfs>
  <tableStyles count="1" defaultTableStyle="Styl tabulky 1" defaultPivotStyle="PivotStyleLight16">
    <tableStyle name="Styl tabulky 1" pivot="0" count="1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11439</xdr:colOff>
      <xdr:row>3</xdr:row>
      <xdr:rowOff>8355</xdr:rowOff>
    </xdr:from>
    <xdr:to>
      <xdr:col>1</xdr:col>
      <xdr:colOff>1451809</xdr:colOff>
      <xdr:row>4</xdr:row>
      <xdr:rowOff>1296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2678EE-108A-0303-2D5B-776C003BA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50" y="250658"/>
          <a:ext cx="1440370" cy="1445917"/>
        </a:xfrm>
        <a:prstGeom prst="rect">
          <a:avLst/>
        </a:prstGeom>
      </xdr:spPr>
    </xdr:pic>
    <xdr:clientData/>
  </xdr:twoCellAnchor>
  <xdr:twoCellAnchor editAs="oneCell">
    <xdr:from>
      <xdr:col>1</xdr:col>
      <xdr:colOff>8355</xdr:colOff>
      <xdr:row>5</xdr:row>
      <xdr:rowOff>8355</xdr:rowOff>
    </xdr:from>
    <xdr:to>
      <xdr:col>1</xdr:col>
      <xdr:colOff>1444035</xdr:colOff>
      <xdr:row>6</xdr:row>
      <xdr:rowOff>102506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4A2FB62-59A0-5FA4-9088-CF4F0B2E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66" y="1896644"/>
          <a:ext cx="1435680" cy="143568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7</xdr:row>
      <xdr:rowOff>20934</xdr:rowOff>
    </xdr:from>
    <xdr:to>
      <xdr:col>1</xdr:col>
      <xdr:colOff>1442078</xdr:colOff>
      <xdr:row>8</xdr:row>
      <xdr:rowOff>164326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3A1A31-A883-81DF-F030-D46F9611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3879780"/>
          <a:ext cx="1435100" cy="143799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13</xdr:row>
      <xdr:rowOff>6978</xdr:rowOff>
    </xdr:from>
    <xdr:to>
      <xdr:col>1</xdr:col>
      <xdr:colOff>1442078</xdr:colOff>
      <xdr:row>13</xdr:row>
      <xdr:rowOff>1442078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09BF6BE-10B1-6A65-5D09-EB9FEF7D7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7187363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15</xdr:row>
      <xdr:rowOff>6978</xdr:rowOff>
    </xdr:from>
    <xdr:to>
      <xdr:col>1</xdr:col>
      <xdr:colOff>1442078</xdr:colOff>
      <xdr:row>15</xdr:row>
      <xdr:rowOff>1442078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A92EAFE-DF87-2C9D-27EC-5FB407D0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8820220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17</xdr:row>
      <xdr:rowOff>6978</xdr:rowOff>
    </xdr:from>
    <xdr:to>
      <xdr:col>1</xdr:col>
      <xdr:colOff>1442078</xdr:colOff>
      <xdr:row>17</xdr:row>
      <xdr:rowOff>1442078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A65AAEF-F8DB-29FE-DDBD-1896DC3D3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10453077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22</xdr:row>
      <xdr:rowOff>6978</xdr:rowOff>
    </xdr:from>
    <xdr:to>
      <xdr:col>1</xdr:col>
      <xdr:colOff>1442078</xdr:colOff>
      <xdr:row>22</xdr:row>
      <xdr:rowOff>1442078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47759AE9-44D9-64BC-0D3F-21CF5BD3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13432692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24</xdr:row>
      <xdr:rowOff>6978</xdr:rowOff>
    </xdr:from>
    <xdr:to>
      <xdr:col>1</xdr:col>
      <xdr:colOff>1442078</xdr:colOff>
      <xdr:row>24</xdr:row>
      <xdr:rowOff>1442078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5EB562C-AE9F-22BE-B312-0A6614CDB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15065549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26</xdr:row>
      <xdr:rowOff>6978</xdr:rowOff>
    </xdr:from>
    <xdr:to>
      <xdr:col>1</xdr:col>
      <xdr:colOff>1442078</xdr:colOff>
      <xdr:row>26</xdr:row>
      <xdr:rowOff>1442078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4089407E-EF20-6A4C-D064-A7D17707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16698407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31</xdr:row>
      <xdr:rowOff>6978</xdr:rowOff>
    </xdr:from>
    <xdr:to>
      <xdr:col>1</xdr:col>
      <xdr:colOff>1442078</xdr:colOff>
      <xdr:row>31</xdr:row>
      <xdr:rowOff>1442078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2A2EBA6E-0290-780A-2649-70F55716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19461703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33</xdr:row>
      <xdr:rowOff>6978</xdr:rowOff>
    </xdr:from>
    <xdr:to>
      <xdr:col>1</xdr:col>
      <xdr:colOff>1442078</xdr:colOff>
      <xdr:row>33</xdr:row>
      <xdr:rowOff>1442078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C5A0AB2-966E-2A41-5FF4-22A451069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21094560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35</xdr:row>
      <xdr:rowOff>6978</xdr:rowOff>
    </xdr:from>
    <xdr:to>
      <xdr:col>1</xdr:col>
      <xdr:colOff>1442078</xdr:colOff>
      <xdr:row>35</xdr:row>
      <xdr:rowOff>1442078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3B466CCE-725D-3D81-5392-976924F06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22727418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40</xdr:row>
      <xdr:rowOff>6978</xdr:rowOff>
    </xdr:from>
    <xdr:to>
      <xdr:col>1</xdr:col>
      <xdr:colOff>1442078</xdr:colOff>
      <xdr:row>40</xdr:row>
      <xdr:rowOff>1442078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506E2779-717B-2DF6-EC96-12E325851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25867527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42</xdr:row>
      <xdr:rowOff>6978</xdr:rowOff>
    </xdr:from>
    <xdr:to>
      <xdr:col>1</xdr:col>
      <xdr:colOff>1442078</xdr:colOff>
      <xdr:row>42</xdr:row>
      <xdr:rowOff>1442078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89DCBC6F-AEF8-9D05-AEB0-DB75E77E7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27500385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46</xdr:row>
      <xdr:rowOff>6978</xdr:rowOff>
    </xdr:from>
    <xdr:to>
      <xdr:col>1</xdr:col>
      <xdr:colOff>1442078</xdr:colOff>
      <xdr:row>46</xdr:row>
      <xdr:rowOff>1442078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5C96EA1E-73F5-3044-9763-7684D2B00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78" y="30001203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6978</xdr:colOff>
      <xdr:row>51</xdr:row>
      <xdr:rowOff>6978</xdr:rowOff>
    </xdr:from>
    <xdr:to>
      <xdr:col>1</xdr:col>
      <xdr:colOff>1442078</xdr:colOff>
      <xdr:row>51</xdr:row>
      <xdr:rowOff>1442078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C5EA8330-D757-0214-947A-41BEFF0C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34" y="32273352"/>
          <a:ext cx="1435100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44</xdr:row>
      <xdr:rowOff>81213</xdr:rowOff>
    </xdr:from>
    <xdr:to>
      <xdr:col>1</xdr:col>
      <xdr:colOff>1248433</xdr:colOff>
      <xdr:row>45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468272-3A54-4AA3-8703-15B963711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00099" y="28780038"/>
          <a:ext cx="1096034" cy="1071312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showRuler="0" showWhiteSpace="0" zoomScaleNormal="100" workbookViewId="0">
      <selection activeCell="A79" sqref="A79:F79"/>
    </sheetView>
  </sheetViews>
  <sheetFormatPr defaultColWidth="10.875" defaultRowHeight="15"/>
  <cols>
    <col min="1" max="1" width="8.5" style="5" customWidth="1"/>
    <col min="2" max="2" width="19.125" style="3" customWidth="1"/>
    <col min="3" max="3" width="63.5" style="6" customWidth="1"/>
    <col min="4" max="4" width="11.75" style="1" customWidth="1"/>
    <col min="5" max="5" width="17.625" style="1" customWidth="1"/>
    <col min="6" max="6" width="20" style="2" customWidth="1"/>
    <col min="7" max="7" width="22.875" style="55" customWidth="1"/>
    <col min="8" max="8" width="10.875" style="3" customWidth="1"/>
    <col min="9" max="16384" width="10.875" style="3"/>
  </cols>
  <sheetData>
    <row r="1" spans="1:8">
      <c r="A1" s="76" t="s">
        <v>7</v>
      </c>
      <c r="B1" s="76"/>
      <c r="C1" s="76"/>
    </row>
    <row r="2" spans="1:8" ht="15.75" thickBot="1">
      <c r="A2" s="77"/>
      <c r="B2" s="77"/>
      <c r="C2" s="77"/>
      <c r="D2" s="77"/>
      <c r="E2" s="77"/>
      <c r="F2" s="77"/>
      <c r="G2" s="56"/>
    </row>
    <row r="3" spans="1:8" ht="45">
      <c r="A3" s="20" t="s">
        <v>1</v>
      </c>
      <c r="B3" s="21" t="s">
        <v>2</v>
      </c>
      <c r="C3" s="22" t="s">
        <v>71</v>
      </c>
      <c r="D3" s="24" t="s">
        <v>72</v>
      </c>
      <c r="E3" s="24" t="s">
        <v>76</v>
      </c>
      <c r="F3" s="25" t="s">
        <v>74</v>
      </c>
      <c r="G3" s="57" t="s">
        <v>79</v>
      </c>
      <c r="H3" s="4"/>
    </row>
    <row r="4" spans="1:8" ht="114.75" customHeight="1">
      <c r="A4" s="70" t="s">
        <v>0</v>
      </c>
      <c r="B4" s="68"/>
      <c r="C4" s="26" t="s">
        <v>12</v>
      </c>
      <c r="D4" s="27">
        <v>3</v>
      </c>
      <c r="E4" s="33"/>
      <c r="F4" s="36">
        <f>E4*D4</f>
        <v>0</v>
      </c>
      <c r="G4" s="58"/>
    </row>
    <row r="5" spans="1:8">
      <c r="A5" s="70"/>
      <c r="B5" s="68"/>
      <c r="C5" s="28" t="s">
        <v>27</v>
      </c>
      <c r="D5" s="27">
        <v>3</v>
      </c>
      <c r="E5" s="33"/>
      <c r="F5" s="36">
        <f t="shared" ref="F5:F8" si="0">E5*D5</f>
        <v>0</v>
      </c>
      <c r="G5" s="58"/>
    </row>
    <row r="6" spans="1:8" ht="106.5" customHeight="1">
      <c r="A6" s="70" t="s">
        <v>5</v>
      </c>
      <c r="B6" s="68"/>
      <c r="C6" s="26" t="s">
        <v>11</v>
      </c>
      <c r="D6" s="27">
        <v>3</v>
      </c>
      <c r="E6" s="33"/>
      <c r="F6" s="36">
        <f>E6*D6</f>
        <v>0</v>
      </c>
      <c r="G6" s="58"/>
    </row>
    <row r="7" spans="1:8">
      <c r="A7" s="70"/>
      <c r="B7" s="68"/>
      <c r="C7" s="28" t="s">
        <v>28</v>
      </c>
      <c r="D7" s="27">
        <v>3</v>
      </c>
      <c r="E7" s="33"/>
      <c r="F7" s="36">
        <f t="shared" si="0"/>
        <v>0</v>
      </c>
      <c r="G7" s="58"/>
    </row>
    <row r="8" spans="1:8" ht="101.25" customHeight="1">
      <c r="A8" s="70" t="s">
        <v>6</v>
      </c>
      <c r="B8" s="68"/>
      <c r="C8" s="26" t="s">
        <v>8</v>
      </c>
      <c r="D8" s="27">
        <v>1</v>
      </c>
      <c r="E8" s="33"/>
      <c r="F8" s="36">
        <f t="shared" si="0"/>
        <v>0</v>
      </c>
      <c r="G8" s="58"/>
    </row>
    <row r="9" spans="1:8" ht="15.75" thickBot="1">
      <c r="A9" s="71"/>
      <c r="B9" s="69"/>
      <c r="C9" s="29" t="s">
        <v>43</v>
      </c>
      <c r="D9" s="30">
        <v>1</v>
      </c>
      <c r="E9" s="34"/>
      <c r="F9" s="37">
        <f>D9*E9</f>
        <v>0</v>
      </c>
      <c r="G9" s="59"/>
    </row>
    <row r="11" spans="1:8">
      <c r="A11" s="76" t="s">
        <v>9</v>
      </c>
      <c r="B11" s="76"/>
      <c r="C11" s="76"/>
    </row>
    <row r="12" spans="1:8" ht="15.75" thickBot="1"/>
    <row r="13" spans="1:8" ht="45">
      <c r="A13" s="20" t="s">
        <v>1</v>
      </c>
      <c r="B13" s="21" t="s">
        <v>2</v>
      </c>
      <c r="C13" s="22" t="s">
        <v>3</v>
      </c>
      <c r="D13" s="24" t="s">
        <v>72</v>
      </c>
      <c r="E13" s="24" t="s">
        <v>76</v>
      </c>
      <c r="F13" s="25" t="s">
        <v>74</v>
      </c>
      <c r="G13" s="57" t="s">
        <v>81</v>
      </c>
    </row>
    <row r="14" spans="1:8" ht="114" customHeight="1">
      <c r="A14" s="74" t="s">
        <v>10</v>
      </c>
      <c r="B14" s="68"/>
      <c r="C14" s="26" t="s">
        <v>17</v>
      </c>
      <c r="D14" s="27">
        <v>7</v>
      </c>
      <c r="E14" s="33"/>
      <c r="F14" s="36">
        <f>D14*E14</f>
        <v>0</v>
      </c>
      <c r="G14" s="58"/>
    </row>
    <row r="15" spans="1:8">
      <c r="A15" s="74"/>
      <c r="B15" s="68"/>
      <c r="C15" s="28" t="s">
        <v>13</v>
      </c>
      <c r="D15" s="27">
        <v>7</v>
      </c>
      <c r="E15" s="33"/>
      <c r="F15" s="36">
        <f t="shared" ref="F15:F18" si="1">D15*E15</f>
        <v>0</v>
      </c>
      <c r="G15" s="58"/>
    </row>
    <row r="16" spans="1:8" ht="114" customHeight="1">
      <c r="A16" s="74" t="s">
        <v>14</v>
      </c>
      <c r="B16" s="68"/>
      <c r="C16" s="26" t="s">
        <v>16</v>
      </c>
      <c r="D16" s="27">
        <v>1</v>
      </c>
      <c r="E16" s="33"/>
      <c r="F16" s="36">
        <f t="shared" si="1"/>
        <v>0</v>
      </c>
      <c r="G16" s="58"/>
    </row>
    <row r="17" spans="1:7">
      <c r="A17" s="74"/>
      <c r="B17" s="68"/>
      <c r="C17" s="28" t="s">
        <v>15</v>
      </c>
      <c r="D17" s="27">
        <v>1</v>
      </c>
      <c r="E17" s="33"/>
      <c r="F17" s="36">
        <f t="shared" si="1"/>
        <v>0</v>
      </c>
      <c r="G17" s="58"/>
    </row>
    <row r="18" spans="1:7" ht="116.1" customHeight="1">
      <c r="A18" s="74" t="s">
        <v>18</v>
      </c>
      <c r="B18" s="68"/>
      <c r="C18" s="26" t="s">
        <v>49</v>
      </c>
      <c r="D18" s="27">
        <v>8</v>
      </c>
      <c r="E18" s="33"/>
      <c r="F18" s="36">
        <f t="shared" si="1"/>
        <v>0</v>
      </c>
      <c r="G18" s="58"/>
    </row>
    <row r="19" spans="1:7" ht="15.75" thickBot="1">
      <c r="A19" s="75"/>
      <c r="B19" s="69"/>
      <c r="C19" s="29" t="s">
        <v>19</v>
      </c>
      <c r="D19" s="30">
        <v>8</v>
      </c>
      <c r="E19" s="34"/>
      <c r="F19" s="37">
        <f>D19*E19</f>
        <v>0</v>
      </c>
      <c r="G19" s="59"/>
    </row>
    <row r="21" spans="1:7" ht="15.75" thickBot="1"/>
    <row r="22" spans="1:7" ht="45">
      <c r="A22" s="20" t="s">
        <v>1</v>
      </c>
      <c r="B22" s="21" t="s">
        <v>2</v>
      </c>
      <c r="C22" s="22" t="s">
        <v>3</v>
      </c>
      <c r="D22" s="23" t="s">
        <v>4</v>
      </c>
      <c r="E22" s="24" t="s">
        <v>76</v>
      </c>
      <c r="F22" s="25" t="s">
        <v>65</v>
      </c>
      <c r="G22" s="57" t="s">
        <v>81</v>
      </c>
    </row>
    <row r="23" spans="1:7" ht="114" customHeight="1">
      <c r="A23" s="74" t="s">
        <v>20</v>
      </c>
      <c r="B23" s="68"/>
      <c r="C23" s="26" t="s">
        <v>22</v>
      </c>
      <c r="D23" s="27">
        <v>24</v>
      </c>
      <c r="E23" s="33"/>
      <c r="F23" s="36">
        <f>D23*E23</f>
        <v>0</v>
      </c>
      <c r="G23" s="58"/>
    </row>
    <row r="24" spans="1:7">
      <c r="A24" s="74"/>
      <c r="B24" s="68"/>
      <c r="C24" s="28" t="s">
        <v>21</v>
      </c>
      <c r="D24" s="27">
        <v>24</v>
      </c>
      <c r="E24" s="33"/>
      <c r="F24" s="36">
        <f t="shared" ref="F24:F27" si="2">D24*E24</f>
        <v>0</v>
      </c>
      <c r="G24" s="58"/>
    </row>
    <row r="25" spans="1:7" ht="114" customHeight="1">
      <c r="A25" s="74" t="s">
        <v>23</v>
      </c>
      <c r="B25" s="68"/>
      <c r="C25" s="26" t="s">
        <v>24</v>
      </c>
      <c r="D25" s="27">
        <v>35</v>
      </c>
      <c r="E25" s="33"/>
      <c r="F25" s="36">
        <f t="shared" si="2"/>
        <v>0</v>
      </c>
      <c r="G25" s="58"/>
    </row>
    <row r="26" spans="1:7">
      <c r="A26" s="74"/>
      <c r="B26" s="68"/>
      <c r="C26" s="28" t="s">
        <v>21</v>
      </c>
      <c r="D26" s="27">
        <v>35</v>
      </c>
      <c r="E26" s="33"/>
      <c r="F26" s="36">
        <f t="shared" si="2"/>
        <v>0</v>
      </c>
      <c r="G26" s="58"/>
    </row>
    <row r="27" spans="1:7" ht="114" customHeight="1">
      <c r="A27" s="70" t="s">
        <v>25</v>
      </c>
      <c r="B27" s="68"/>
      <c r="C27" s="26" t="s">
        <v>44</v>
      </c>
      <c r="D27" s="27">
        <v>36</v>
      </c>
      <c r="E27" s="33"/>
      <c r="F27" s="36">
        <f t="shared" si="2"/>
        <v>0</v>
      </c>
      <c r="G27" s="58"/>
    </row>
    <row r="28" spans="1:7" ht="15.75" thickBot="1">
      <c r="A28" s="71"/>
      <c r="B28" s="69"/>
      <c r="C28" s="29" t="s">
        <v>26</v>
      </c>
      <c r="D28" s="30">
        <v>36</v>
      </c>
      <c r="E28" s="34"/>
      <c r="F28" s="37">
        <f>D28*E28</f>
        <v>0</v>
      </c>
      <c r="G28" s="59"/>
    </row>
    <row r="30" spans="1:7" ht="15.75" thickBot="1"/>
    <row r="31" spans="1:7" ht="45">
      <c r="A31" s="20" t="s">
        <v>1</v>
      </c>
      <c r="B31" s="21" t="s">
        <v>2</v>
      </c>
      <c r="C31" s="22" t="s">
        <v>3</v>
      </c>
      <c r="D31" s="24" t="s">
        <v>72</v>
      </c>
      <c r="E31" s="24" t="s">
        <v>73</v>
      </c>
      <c r="F31" s="25" t="s">
        <v>74</v>
      </c>
      <c r="G31" s="57" t="s">
        <v>81</v>
      </c>
    </row>
    <row r="32" spans="1:7" ht="114" customHeight="1">
      <c r="A32" s="74" t="s">
        <v>29</v>
      </c>
      <c r="B32" s="68"/>
      <c r="C32" s="26" t="s">
        <v>45</v>
      </c>
      <c r="D32" s="27">
        <v>18</v>
      </c>
      <c r="E32" s="33"/>
      <c r="F32" s="36">
        <f>D32*E32</f>
        <v>0</v>
      </c>
      <c r="G32" s="58"/>
    </row>
    <row r="33" spans="1:7">
      <c r="A33" s="74"/>
      <c r="B33" s="68"/>
      <c r="C33" s="28" t="s">
        <v>30</v>
      </c>
      <c r="D33" s="27">
        <v>18</v>
      </c>
      <c r="E33" s="33"/>
      <c r="F33" s="36">
        <f t="shared" ref="F33:F36" si="3">D33*E33</f>
        <v>0</v>
      </c>
      <c r="G33" s="58"/>
    </row>
    <row r="34" spans="1:7" ht="114" customHeight="1">
      <c r="A34" s="70" t="s">
        <v>31</v>
      </c>
      <c r="B34" s="68"/>
      <c r="C34" s="26" t="s">
        <v>46</v>
      </c>
      <c r="D34" s="27">
        <v>49</v>
      </c>
      <c r="E34" s="33"/>
      <c r="F34" s="36">
        <f t="shared" si="3"/>
        <v>0</v>
      </c>
      <c r="G34" s="58"/>
    </row>
    <row r="35" spans="1:7">
      <c r="A35" s="70"/>
      <c r="B35" s="68"/>
      <c r="C35" s="28" t="s">
        <v>30</v>
      </c>
      <c r="D35" s="27">
        <v>49</v>
      </c>
      <c r="E35" s="33"/>
      <c r="F35" s="36">
        <f t="shared" si="3"/>
        <v>0</v>
      </c>
      <c r="G35" s="58"/>
    </row>
    <row r="36" spans="1:7" ht="114" customHeight="1">
      <c r="A36" s="74" t="s">
        <v>32</v>
      </c>
      <c r="B36" s="68"/>
      <c r="C36" s="26" t="s">
        <v>47</v>
      </c>
      <c r="D36" s="27">
        <v>11</v>
      </c>
      <c r="E36" s="33"/>
      <c r="F36" s="36">
        <f t="shared" si="3"/>
        <v>0</v>
      </c>
      <c r="G36" s="58"/>
    </row>
    <row r="37" spans="1:7" ht="15.75" thickBot="1">
      <c r="A37" s="75"/>
      <c r="B37" s="69"/>
      <c r="C37" s="29" t="s">
        <v>33</v>
      </c>
      <c r="D37" s="30">
        <v>11</v>
      </c>
      <c r="E37" s="34"/>
      <c r="F37" s="37">
        <f>E37*D37</f>
        <v>0</v>
      </c>
      <c r="G37" s="59"/>
    </row>
    <row r="38" spans="1:7">
      <c r="C38" s="7"/>
    </row>
    <row r="39" spans="1:7" ht="15.75" thickBot="1"/>
    <row r="40" spans="1:7" ht="45">
      <c r="A40" s="20" t="s">
        <v>1</v>
      </c>
      <c r="B40" s="21" t="s">
        <v>2</v>
      </c>
      <c r="C40" s="22" t="s">
        <v>3</v>
      </c>
      <c r="D40" s="24" t="s">
        <v>72</v>
      </c>
      <c r="E40" s="24" t="s">
        <v>76</v>
      </c>
      <c r="F40" s="25" t="s">
        <v>74</v>
      </c>
      <c r="G40" s="57" t="s">
        <v>80</v>
      </c>
    </row>
    <row r="41" spans="1:7" ht="114" customHeight="1">
      <c r="A41" s="70" t="s">
        <v>34</v>
      </c>
      <c r="B41" s="68"/>
      <c r="C41" s="26" t="s">
        <v>48</v>
      </c>
      <c r="D41" s="27">
        <v>45</v>
      </c>
      <c r="E41" s="33"/>
      <c r="F41" s="36">
        <f>E41*D41</f>
        <v>0</v>
      </c>
      <c r="G41" s="58"/>
    </row>
    <row r="42" spans="1:7">
      <c r="A42" s="70"/>
      <c r="B42" s="68"/>
      <c r="C42" s="28" t="s">
        <v>35</v>
      </c>
      <c r="D42" s="27">
        <v>45</v>
      </c>
      <c r="E42" s="33"/>
      <c r="F42" s="36">
        <f t="shared" ref="F42:F47" si="4">E42*D42</f>
        <v>0</v>
      </c>
      <c r="G42" s="58"/>
    </row>
    <row r="43" spans="1:7" ht="114" customHeight="1">
      <c r="A43" s="67" t="s">
        <v>36</v>
      </c>
      <c r="B43" s="66"/>
      <c r="C43" s="52" t="s">
        <v>77</v>
      </c>
      <c r="D43" s="54">
        <f>138*2</f>
        <v>276</v>
      </c>
      <c r="E43" s="33"/>
      <c r="F43" s="36">
        <f t="shared" si="4"/>
        <v>0</v>
      </c>
      <c r="G43" s="58"/>
    </row>
    <row r="44" spans="1:7">
      <c r="A44" s="67"/>
      <c r="B44" s="66"/>
      <c r="C44" s="53" t="s">
        <v>37</v>
      </c>
      <c r="D44" s="54">
        <f>138*2</f>
        <v>276</v>
      </c>
      <c r="E44" s="33"/>
      <c r="F44" s="36">
        <f t="shared" si="4"/>
        <v>0</v>
      </c>
      <c r="G44" s="58"/>
    </row>
    <row r="45" spans="1:7" ht="87" customHeight="1">
      <c r="A45" s="67" t="s">
        <v>75</v>
      </c>
      <c r="B45" s="72"/>
      <c r="C45" s="52" t="s">
        <v>78</v>
      </c>
      <c r="D45" s="54">
        <v>138</v>
      </c>
      <c r="E45" s="33"/>
      <c r="F45" s="64">
        <f t="shared" si="4"/>
        <v>0</v>
      </c>
      <c r="G45" s="58"/>
    </row>
    <row r="46" spans="1:7" ht="15" customHeight="1">
      <c r="A46" s="67"/>
      <c r="B46" s="73"/>
      <c r="C46" s="53" t="s">
        <v>37</v>
      </c>
      <c r="D46" s="54">
        <v>138</v>
      </c>
      <c r="E46" s="33"/>
      <c r="F46" s="64">
        <f t="shared" si="4"/>
        <v>0</v>
      </c>
      <c r="G46" s="58"/>
    </row>
    <row r="47" spans="1:7" ht="114" customHeight="1">
      <c r="A47" s="70" t="s">
        <v>38</v>
      </c>
      <c r="B47" s="68"/>
      <c r="C47" s="26" t="s">
        <v>64</v>
      </c>
      <c r="D47" s="27">
        <v>84</v>
      </c>
      <c r="E47" s="33"/>
      <c r="F47" s="36">
        <f t="shared" si="4"/>
        <v>0</v>
      </c>
      <c r="G47" s="58"/>
    </row>
    <row r="48" spans="1:7" ht="15.75" thickBot="1">
      <c r="A48" s="71"/>
      <c r="B48" s="69"/>
      <c r="C48" s="29" t="s">
        <v>39</v>
      </c>
      <c r="D48" s="30">
        <v>60</v>
      </c>
      <c r="E48" s="34"/>
      <c r="F48" s="37">
        <f>D48*E48</f>
        <v>0</v>
      </c>
      <c r="G48" s="59"/>
    </row>
    <row r="50" spans="1:7" ht="15.75" thickBot="1"/>
    <row r="51" spans="1:7" ht="45">
      <c r="A51" s="20" t="s">
        <v>1</v>
      </c>
      <c r="B51" s="21" t="s">
        <v>2</v>
      </c>
      <c r="C51" s="22" t="s">
        <v>3</v>
      </c>
      <c r="D51" s="24" t="s">
        <v>72</v>
      </c>
      <c r="E51" s="24" t="s">
        <v>76</v>
      </c>
      <c r="F51" s="25" t="s">
        <v>74</v>
      </c>
      <c r="G51" s="57" t="s">
        <v>80</v>
      </c>
    </row>
    <row r="52" spans="1:7" ht="114" customHeight="1">
      <c r="A52" s="70" t="s">
        <v>40</v>
      </c>
      <c r="B52" s="68"/>
      <c r="C52" s="26" t="s">
        <v>41</v>
      </c>
      <c r="D52" s="27">
        <v>22</v>
      </c>
      <c r="E52" s="33"/>
      <c r="F52" s="36">
        <f>E52*D52</f>
        <v>0</v>
      </c>
      <c r="G52" s="58"/>
    </row>
    <row r="53" spans="1:7" ht="15.75" thickBot="1">
      <c r="A53" s="71"/>
      <c r="B53" s="69"/>
      <c r="C53" s="29" t="s">
        <v>42</v>
      </c>
      <c r="D53" s="30">
        <v>22</v>
      </c>
      <c r="E53" s="34"/>
      <c r="F53" s="37">
        <f>D53*E53</f>
        <v>0</v>
      </c>
      <c r="G53" s="59"/>
    </row>
    <row r="54" spans="1:7">
      <c r="A54" s="65"/>
      <c r="B54" s="65"/>
      <c r="C54" s="65"/>
      <c r="D54" s="65"/>
      <c r="E54" s="65"/>
      <c r="F54" s="65"/>
      <c r="G54" s="65"/>
    </row>
    <row r="56" spans="1:7">
      <c r="A56" s="10"/>
      <c r="B56" s="11"/>
      <c r="C56" s="78" t="s">
        <v>66</v>
      </c>
      <c r="D56" s="79"/>
      <c r="E56" s="19"/>
      <c r="F56" s="13">
        <f>SUM(F4:F53)</f>
        <v>0</v>
      </c>
      <c r="G56" s="60"/>
    </row>
    <row r="57" spans="1:7">
      <c r="A57" s="10"/>
      <c r="B57" s="11"/>
      <c r="C57" s="78" t="s">
        <v>67</v>
      </c>
      <c r="D57" s="79"/>
      <c r="E57" s="19"/>
      <c r="F57" s="13">
        <f>F56*1.21</f>
        <v>0</v>
      </c>
      <c r="G57" s="60"/>
    </row>
    <row r="58" spans="1:7" ht="13.5" customHeight="1" thickBot="1">
      <c r="G58" s="61"/>
    </row>
    <row r="59" spans="1:7" ht="15.75" customHeight="1">
      <c r="A59" s="82" t="s">
        <v>68</v>
      </c>
      <c r="B59" s="83"/>
      <c r="C59" s="83"/>
      <c r="D59" s="39"/>
      <c r="E59" s="39"/>
      <c r="F59" s="40"/>
      <c r="G59" s="61"/>
    </row>
    <row r="60" spans="1:7" ht="11.25" customHeight="1" thickBot="1">
      <c r="A60" s="84"/>
      <c r="B60" s="85"/>
      <c r="C60" s="85"/>
      <c r="D60" s="41"/>
      <c r="E60" s="41"/>
      <c r="F60" s="42"/>
      <c r="G60" s="61"/>
    </row>
    <row r="61" spans="1:7" ht="45">
      <c r="A61" s="20" t="s">
        <v>1</v>
      </c>
      <c r="B61" s="80" t="s">
        <v>3</v>
      </c>
      <c r="C61" s="80"/>
      <c r="D61" s="23" t="s">
        <v>4</v>
      </c>
      <c r="E61" s="24" t="s">
        <v>76</v>
      </c>
      <c r="F61" s="25" t="s">
        <v>74</v>
      </c>
      <c r="G61" s="62"/>
    </row>
    <row r="62" spans="1:7" ht="15.95" customHeight="1">
      <c r="A62" s="31" t="s">
        <v>50</v>
      </c>
      <c r="B62" s="81" t="s">
        <v>51</v>
      </c>
      <c r="C62" s="81"/>
      <c r="D62" s="27">
        <v>1</v>
      </c>
      <c r="E62" s="33"/>
      <c r="F62" s="35">
        <f>E62*D62</f>
        <v>0</v>
      </c>
      <c r="G62" s="60"/>
    </row>
    <row r="63" spans="1:7" ht="15.95" customHeight="1">
      <c r="A63" s="31" t="s">
        <v>52</v>
      </c>
      <c r="B63" s="81" t="s">
        <v>57</v>
      </c>
      <c r="C63" s="81"/>
      <c r="D63" s="27">
        <v>1</v>
      </c>
      <c r="E63" s="33"/>
      <c r="F63" s="35">
        <f t="shared" ref="F63:F67" si="5">E63*D63</f>
        <v>0</v>
      </c>
      <c r="G63" s="60"/>
    </row>
    <row r="64" spans="1:7">
      <c r="A64" s="31" t="s">
        <v>53</v>
      </c>
      <c r="B64" s="68" t="s">
        <v>58</v>
      </c>
      <c r="C64" s="68"/>
      <c r="D64" s="27">
        <v>2</v>
      </c>
      <c r="E64" s="33"/>
      <c r="F64" s="35">
        <f t="shared" si="5"/>
        <v>0</v>
      </c>
      <c r="G64" s="60"/>
    </row>
    <row r="65" spans="1:7">
      <c r="A65" s="31" t="s">
        <v>54</v>
      </c>
      <c r="B65" s="68" t="s">
        <v>59</v>
      </c>
      <c r="C65" s="68"/>
      <c r="D65" s="27">
        <v>16</v>
      </c>
      <c r="E65" s="33"/>
      <c r="F65" s="35">
        <f t="shared" si="5"/>
        <v>0</v>
      </c>
      <c r="G65" s="60"/>
    </row>
    <row r="66" spans="1:7">
      <c r="A66" s="31" t="s">
        <v>55</v>
      </c>
      <c r="B66" s="68" t="s">
        <v>60</v>
      </c>
      <c r="C66" s="68"/>
      <c r="D66" s="27">
        <v>36</v>
      </c>
      <c r="E66" s="33"/>
      <c r="F66" s="35">
        <f t="shared" si="5"/>
        <v>0</v>
      </c>
      <c r="G66" s="60"/>
    </row>
    <row r="67" spans="1:7" ht="15.75" thickBot="1">
      <c r="A67" s="32" t="s">
        <v>56</v>
      </c>
      <c r="B67" s="69" t="s">
        <v>61</v>
      </c>
      <c r="C67" s="69"/>
      <c r="D67" s="30">
        <v>92</v>
      </c>
      <c r="E67" s="34"/>
      <c r="F67" s="38">
        <f t="shared" si="5"/>
        <v>0</v>
      </c>
      <c r="G67" s="60"/>
    </row>
    <row r="68" spans="1:7">
      <c r="G68" s="61"/>
    </row>
    <row r="69" spans="1:7">
      <c r="G69" s="61"/>
    </row>
    <row r="70" spans="1:7">
      <c r="A70" s="8"/>
      <c r="B70" s="9"/>
      <c r="C70" s="86" t="s">
        <v>69</v>
      </c>
      <c r="D70" s="86"/>
      <c r="E70" s="17"/>
      <c r="F70" s="12">
        <f>SUM(F62:F67)</f>
        <v>0</v>
      </c>
      <c r="G70" s="61"/>
    </row>
    <row r="71" spans="1:7">
      <c r="A71" s="8"/>
      <c r="B71" s="9"/>
      <c r="C71" s="86" t="s">
        <v>70</v>
      </c>
      <c r="D71" s="86"/>
      <c r="E71" s="17"/>
      <c r="F71" s="12">
        <f>F70*1.21</f>
        <v>0</v>
      </c>
      <c r="G71" s="61"/>
    </row>
    <row r="72" spans="1:7">
      <c r="A72" s="8"/>
      <c r="B72" s="9"/>
      <c r="C72" s="43"/>
      <c r="D72" s="43"/>
      <c r="E72" s="43"/>
      <c r="F72" s="12"/>
      <c r="G72" s="61"/>
    </row>
    <row r="73" spans="1:7">
      <c r="A73" s="8"/>
      <c r="B73" s="9"/>
      <c r="C73" s="43"/>
      <c r="D73" s="43"/>
      <c r="E73" s="43"/>
      <c r="F73" s="12"/>
      <c r="G73" s="61"/>
    </row>
    <row r="74" spans="1:7">
      <c r="A74" s="44"/>
      <c r="B74" s="45"/>
      <c r="C74" s="46"/>
      <c r="D74" s="46"/>
      <c r="E74" s="46"/>
      <c r="F74" s="47"/>
      <c r="G74" s="61"/>
    </row>
    <row r="75" spans="1:7">
      <c r="A75" s="48"/>
      <c r="B75" s="49"/>
      <c r="C75" s="49"/>
      <c r="D75" s="50"/>
      <c r="E75" s="51"/>
      <c r="F75" s="51"/>
      <c r="G75" s="61"/>
    </row>
    <row r="76" spans="1:7">
      <c r="A76" s="14"/>
      <c r="B76" s="15"/>
      <c r="C76" s="87" t="s">
        <v>62</v>
      </c>
      <c r="D76" s="87"/>
      <c r="E76" s="18"/>
      <c r="F76" s="16">
        <f>(F56+F70)</f>
        <v>0</v>
      </c>
      <c r="G76" s="63"/>
    </row>
    <row r="77" spans="1:7">
      <c r="A77" s="14"/>
      <c r="B77" s="15"/>
      <c r="C77" s="87" t="s">
        <v>63</v>
      </c>
      <c r="D77" s="87"/>
      <c r="E77" s="18"/>
      <c r="F77" s="16">
        <f>(F76*1.21)</f>
        <v>0</v>
      </c>
      <c r="G77" s="63"/>
    </row>
    <row r="78" spans="1:7" ht="15.75" thickBot="1"/>
    <row r="79" spans="1:7" ht="30.75" customHeight="1" thickBot="1">
      <c r="A79" s="88" t="s">
        <v>82</v>
      </c>
      <c r="B79" s="89"/>
      <c r="C79" s="89"/>
      <c r="D79" s="89"/>
      <c r="E79" s="89"/>
      <c r="F79" s="90"/>
    </row>
  </sheetData>
  <mergeCells count="53">
    <mergeCell ref="A79:F79"/>
    <mergeCell ref="C70:D70"/>
    <mergeCell ref="C71:D71"/>
    <mergeCell ref="C76:D76"/>
    <mergeCell ref="C77:D77"/>
    <mergeCell ref="B63:C63"/>
    <mergeCell ref="B64:C64"/>
    <mergeCell ref="B65:C65"/>
    <mergeCell ref="B66:C66"/>
    <mergeCell ref="B67:C67"/>
    <mergeCell ref="C56:D56"/>
    <mergeCell ref="C57:D57"/>
    <mergeCell ref="B61:C61"/>
    <mergeCell ref="B62:C62"/>
    <mergeCell ref="A59:C60"/>
    <mergeCell ref="A2:F2"/>
    <mergeCell ref="A1:C1"/>
    <mergeCell ref="A4:A5"/>
    <mergeCell ref="B4:B5"/>
    <mergeCell ref="A6:A7"/>
    <mergeCell ref="A8:A9"/>
    <mergeCell ref="B6:B7"/>
    <mergeCell ref="B8:B9"/>
    <mergeCell ref="A11:C11"/>
    <mergeCell ref="A14:A15"/>
    <mergeCell ref="B14:B15"/>
    <mergeCell ref="A16:A17"/>
    <mergeCell ref="B16:B17"/>
    <mergeCell ref="A18:A19"/>
    <mergeCell ref="B18:B19"/>
    <mergeCell ref="A23:A24"/>
    <mergeCell ref="B23:B24"/>
    <mergeCell ref="A25:A26"/>
    <mergeCell ref="B25:B26"/>
    <mergeCell ref="B27:B28"/>
    <mergeCell ref="A27:A28"/>
    <mergeCell ref="A32:A33"/>
    <mergeCell ref="B32:B33"/>
    <mergeCell ref="B34:B35"/>
    <mergeCell ref="A34:A35"/>
    <mergeCell ref="B36:B37"/>
    <mergeCell ref="A36:A37"/>
    <mergeCell ref="B41:B42"/>
    <mergeCell ref="A41:A42"/>
    <mergeCell ref="A54:G54"/>
    <mergeCell ref="B43:B44"/>
    <mergeCell ref="A43:A44"/>
    <mergeCell ref="B47:B48"/>
    <mergeCell ref="A47:A48"/>
    <mergeCell ref="B52:B53"/>
    <mergeCell ref="A52:A53"/>
    <mergeCell ref="A45:A46"/>
    <mergeCell ref="B45:B46"/>
  </mergeCells>
  <pageMargins left="0.59055118110236227" right="0.59055118110236227" top="0.98425196850393704" bottom="0.59055118110236227" header="0" footer="0.31496062992125984"/>
  <pageSetup paperSize="9" scale="74" fitToHeight="5" orientation="landscape" r:id="rId1"/>
  <headerFooter>
    <oddHeader>&amp;RPříloha č. 2 - Položkový rozpočet</oddHeader>
    <oddFooter>&amp;L&amp;"Gloriola Std SemiBold,Tučné"&amp;10&amp;K000000Univerzita Hradec Králové — OS na budově OSV&amp;"Gloriola Std,Obyčejné" / 08–2023&amp;R&amp;"Calibri,Obyčejné"&amp;K000000Stránka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Hejl Jaromír</cp:lastModifiedBy>
  <cp:lastPrinted>2025-01-31T08:35:16Z</cp:lastPrinted>
  <dcterms:created xsi:type="dcterms:W3CDTF">2023-07-27T06:40:41Z</dcterms:created>
  <dcterms:modified xsi:type="dcterms:W3CDTF">2025-01-31T08:35:59Z</dcterms:modified>
</cp:coreProperties>
</file>