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lanol1\Desktop\IZ III.ETAPA 31.10.2022\PD vč. rozpočtu a VV - nábytek, podlahy, malby, žaluzie\a Nábytek III.etapa vchod C fin\4. Rozpočet a VV\"/>
    </mc:Choice>
  </mc:AlternateContent>
  <xr:revisionPtr revIDLastSave="0" documentId="13_ncr:1_{03803724-A8B7-45B1-A5C4-7364F598C948}" xr6:coauthVersionLast="36" xr6:coauthVersionMax="36" xr10:uidLastSave="{00000000-0000-0000-0000-000000000000}"/>
  <bookViews>
    <workbookView xWindow="0" yWindow="0" windowWidth="25200" windowHeight="11775" activeTab="1" xr2:uid="{00000000-000D-0000-FFFF-FFFF00000000}"/>
  </bookViews>
  <sheets>
    <sheet name="rekapitulace" sheetId="5" r:id="rId1"/>
    <sheet name="vchod C" sheetId="1" r:id="rId2"/>
  </sheets>
  <calcPr calcId="191029"/>
</workbook>
</file>

<file path=xl/calcChain.xml><?xml version="1.0" encoding="utf-8"?>
<calcChain xmlns="http://schemas.openxmlformats.org/spreadsheetml/2006/main">
  <c r="E36" i="1" l="1"/>
  <c r="E47" i="1"/>
  <c r="E46" i="1"/>
  <c r="G35" i="1"/>
  <c r="E35" i="1"/>
  <c r="H35" i="1" s="1"/>
  <c r="E20" i="1"/>
  <c r="G46" i="1" l="1"/>
  <c r="H46" i="1" s="1"/>
  <c r="G20" i="1"/>
  <c r="H20" i="1" s="1"/>
  <c r="E25" i="1"/>
  <c r="G25" i="1" l="1"/>
  <c r="H25" i="1" s="1"/>
  <c r="E44" i="1"/>
  <c r="G44" i="1" s="1"/>
  <c r="E33" i="1"/>
  <c r="G33" i="1" s="1"/>
  <c r="E39" i="1"/>
  <c r="H44" i="1" l="1"/>
  <c r="H33" i="1"/>
  <c r="G39" i="1"/>
  <c r="H39" i="1" s="1"/>
  <c r="E45" i="1" l="1"/>
  <c r="E43" i="1"/>
  <c r="E42" i="1"/>
  <c r="E41" i="1"/>
  <c r="E40" i="1"/>
  <c r="E38" i="1"/>
  <c r="E34" i="1"/>
  <c r="E32" i="1"/>
  <c r="E31" i="1"/>
  <c r="E30" i="1"/>
  <c r="E29" i="1"/>
  <c r="E28" i="1"/>
  <c r="E27" i="1"/>
  <c r="E26" i="1"/>
  <c r="E24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22" i="1" l="1"/>
  <c r="G9" i="1"/>
  <c r="H9" i="1" s="1"/>
  <c r="G24" i="1"/>
  <c r="H24" i="1" s="1"/>
  <c r="G34" i="1"/>
  <c r="H34" i="1" s="1"/>
  <c r="G10" i="1"/>
  <c r="H10" i="1" s="1"/>
  <c r="G14" i="1"/>
  <c r="H14" i="1" s="1"/>
  <c r="G26" i="1"/>
  <c r="H26" i="1" s="1"/>
  <c r="G30" i="1"/>
  <c r="H30" i="1" s="1"/>
  <c r="G38" i="1"/>
  <c r="H38" i="1" s="1"/>
  <c r="G42" i="1"/>
  <c r="H42" i="1" s="1"/>
  <c r="G17" i="1"/>
  <c r="H17" i="1" s="1"/>
  <c r="G41" i="1"/>
  <c r="H41" i="1" s="1"/>
  <c r="G11" i="1"/>
  <c r="H11" i="1" s="1"/>
  <c r="G15" i="1"/>
  <c r="H15" i="1" s="1"/>
  <c r="G19" i="1"/>
  <c r="H19" i="1" s="1"/>
  <c r="G27" i="1"/>
  <c r="H27" i="1" s="1"/>
  <c r="G31" i="1"/>
  <c r="H31" i="1" s="1"/>
  <c r="G43" i="1"/>
  <c r="H43" i="1" s="1"/>
  <c r="G13" i="1"/>
  <c r="H13" i="1" s="1"/>
  <c r="G29" i="1"/>
  <c r="H29" i="1" s="1"/>
  <c r="G8" i="1"/>
  <c r="H8" i="1" s="1"/>
  <c r="G12" i="1"/>
  <c r="H12" i="1" s="1"/>
  <c r="G16" i="1"/>
  <c r="H16" i="1" s="1"/>
  <c r="G21" i="1"/>
  <c r="H21" i="1" s="1"/>
  <c r="G28" i="1"/>
  <c r="H28" i="1" s="1"/>
  <c r="G32" i="1"/>
  <c r="H32" i="1" s="1"/>
  <c r="G40" i="1"/>
  <c r="H40" i="1" s="1"/>
  <c r="G45" i="1"/>
  <c r="H45" i="1" s="1"/>
  <c r="G18" i="1"/>
  <c r="H18" i="1" s="1"/>
  <c r="G7" i="1"/>
  <c r="H7" i="1" s="1"/>
  <c r="G47" i="1"/>
  <c r="H47" i="1" s="1"/>
  <c r="G36" i="1" l="1"/>
  <c r="H36" i="1" s="1"/>
  <c r="E49" i="1"/>
  <c r="G22" i="1"/>
  <c r="H22" i="1" s="1"/>
  <c r="H49" i="1" l="1"/>
  <c r="E6" i="5" s="1"/>
  <c r="E8" i="5" s="1"/>
  <c r="C6" i="5"/>
  <c r="C8" i="5" s="1"/>
  <c r="G49" i="1"/>
  <c r="D6" i="5" s="1"/>
  <c r="D8" i="5" s="1"/>
</calcChain>
</file>

<file path=xl/sharedStrings.xml><?xml version="1.0" encoding="utf-8"?>
<sst xmlns="http://schemas.openxmlformats.org/spreadsheetml/2006/main" count="78" uniqueCount="53">
  <si>
    <t>Číslo položky</t>
  </si>
  <si>
    <t>Název položky</t>
  </si>
  <si>
    <t>Počet kusů (jednotek)</t>
  </si>
  <si>
    <t>Cena celkem
bez DPH</t>
  </si>
  <si>
    <t>Skříň knihovna dveře-nika-dveře 80 x 37,8 x 180  cm</t>
  </si>
  <si>
    <t>Skříň úložná 6-dílná, L/P provedení, 120 x 46,8 x 195 cm</t>
  </si>
  <si>
    <t>Botník na kovové konstrukci   100 x 35 x  45   cm</t>
  </si>
  <si>
    <t>Psací stůl 120 x 65 x 76,8cm</t>
  </si>
  <si>
    <t>Psací stůl 110 x 65 x 76,8cm</t>
  </si>
  <si>
    <t>Pojízdný kontejner</t>
  </si>
  <si>
    <t>Nástavba nad pracovní stůl 120 x 35,5 x 103,2 cm L/P</t>
  </si>
  <si>
    <t>Nástavba nad pracovní stůl 110 x 35,5 x 103,2 cm L/P</t>
  </si>
  <si>
    <t>Postel na kovové konstrukci</t>
  </si>
  <si>
    <t>Matrace 85 x 195 cm</t>
  </si>
  <si>
    <t>Jídelní stůl pod okno na kovových nohách 282 x 45 cm, výška 75 cm</t>
  </si>
  <si>
    <t>28a</t>
  </si>
  <si>
    <t>žaluzie horizontální, okno + okno</t>
  </si>
  <si>
    <t>28b</t>
  </si>
  <si>
    <t>žaluzie horizontální, okno + balkonové dveře</t>
  </si>
  <si>
    <t>Nástavba nad pracovní stůl 120 x 35,5 x 103,2    cm</t>
  </si>
  <si>
    <t>Jídelní stůl na kovových nohách 80 x 80 cm, výška 75 cm</t>
  </si>
  <si>
    <t>Jídelní stůl pod okno na kovových nohách 212 x 37 cm, výška 75 cm</t>
  </si>
  <si>
    <t xml:space="preserve">Mezisoučet </t>
  </si>
  <si>
    <t>8x čtyřlůžkový pokoj  1.- 8. NP</t>
  </si>
  <si>
    <t>Jednotková cena bez DPH</t>
  </si>
  <si>
    <r>
      <rPr>
        <b/>
        <sz val="10"/>
        <color indexed="8"/>
        <rFont val="Arial"/>
        <family val="2"/>
        <charset val="238"/>
      </rPr>
      <t xml:space="preserve">    </t>
    </r>
    <r>
      <rPr>
        <b/>
        <u/>
        <sz val="10"/>
        <color indexed="8"/>
        <rFont val="Arial"/>
        <family val="2"/>
        <charset val="238"/>
      </rPr>
      <t>2x šestilůžkový pokoj pro imobilní  - 1. NP</t>
    </r>
  </si>
  <si>
    <t>14x šestilůžkový pokoj  2.- 8. NP</t>
  </si>
  <si>
    <t xml:space="preserve">Spižní skříň </t>
  </si>
  <si>
    <t>C/ prvky žaluzií nad rámec zrealizovaného vchodu "D"</t>
  </si>
  <si>
    <t>C/ vchod B - prvky žaluzií nad rámec vchodu "D"</t>
  </si>
  <si>
    <t>celkem</t>
  </si>
  <si>
    <t>Rozpočet mobiliáře samostatně stojícího  - NEINVESTIČNÍ</t>
  </si>
  <si>
    <t>Sazba DPH</t>
  </si>
  <si>
    <t>DPH celkem</t>
  </si>
  <si>
    <t>Cena celkem
včetně DPH</t>
  </si>
  <si>
    <t xml:space="preserve">prvky nábytku </t>
  </si>
  <si>
    <t>bez DPH</t>
  </si>
  <si>
    <t>DPH</t>
  </si>
  <si>
    <t>vč. DPH</t>
  </si>
  <si>
    <t>Židle - celoplastové provedení (sedák i opěrák)</t>
  </si>
  <si>
    <r>
      <rPr>
        <b/>
        <sz val="10"/>
        <rFont val="Arial"/>
        <family val="2"/>
        <charset val="238"/>
      </rPr>
      <t xml:space="preserve">    </t>
    </r>
    <r>
      <rPr>
        <b/>
        <u/>
        <sz val="10"/>
        <rFont val="Arial"/>
        <family val="2"/>
        <charset val="238"/>
      </rPr>
      <t>2x šestilůžková buňka pro imobilní  - 1. NP</t>
    </r>
  </si>
  <si>
    <t>14x šestilůžková buňka  2.- 8. NP</t>
  </si>
  <si>
    <t>8x čtyřlůžková buňka  1.- 8. NP</t>
  </si>
  <si>
    <t>Název:  Dodávka  nábytku pro Palachovy koleje vchod C</t>
  </si>
  <si>
    <t>Samostatně stojící nábytek - vchod C</t>
  </si>
  <si>
    <t>1a</t>
  </si>
  <si>
    <t>1b</t>
  </si>
  <si>
    <t>Skříň knihovna dveře-nika-dveře 60 x 37,8 x 180  cm</t>
  </si>
  <si>
    <r>
      <t>Položkový rozpočet (</t>
    </r>
    <r>
      <rPr>
        <b/>
        <sz val="16"/>
        <color rgb="FFFF0000"/>
        <rFont val="Calibri"/>
        <family val="2"/>
        <charset val="238"/>
        <scheme val="minor"/>
      </rPr>
      <t>2023)</t>
    </r>
    <r>
      <rPr>
        <b/>
        <sz val="16"/>
        <color theme="1"/>
        <rFont val="Calibri"/>
        <family val="2"/>
        <charset val="238"/>
        <scheme val="minor"/>
      </rPr>
      <t xml:space="preserve"> - neinvestice</t>
    </r>
  </si>
  <si>
    <t>Lednice s mrazákem</t>
  </si>
  <si>
    <r>
      <t xml:space="preserve">Skříň knihovna dveře-nika-dveře </t>
    </r>
    <r>
      <rPr>
        <sz val="10"/>
        <rFont val="Arial"/>
        <family val="2"/>
        <charset val="238"/>
      </rPr>
      <t>60</t>
    </r>
    <r>
      <rPr>
        <b/>
        <sz val="10"/>
        <rFont val="Arial"/>
        <family val="2"/>
        <charset val="238"/>
      </rPr>
      <t xml:space="preserve"> x 37,8 x 180  cm</t>
    </r>
  </si>
  <si>
    <t>Šatní skříň otevřená 58 x 50 x 195 cm</t>
  </si>
  <si>
    <t>vchod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</si>
</sst>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/>
    <xf numFmtId="164" fontId="3" fillId="4" borderId="7" xfId="0" applyNumberFormat="1" applyFont="1" applyFill="1" applyBorder="1" applyAlignment="1">
      <alignment horizontal="right" vertical="center"/>
    </xf>
    <xf numFmtId="164" fontId="3" fillId="4" borderId="12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0" xfId="0" applyNumberFormat="1" applyFont="1"/>
    <xf numFmtId="0" fontId="3" fillId="0" borderId="0" xfId="0" applyFont="1"/>
    <xf numFmtId="0" fontId="12" fillId="0" borderId="0" xfId="0" applyFont="1"/>
    <xf numFmtId="164" fontId="3" fillId="5" borderId="0" xfId="0" applyNumberFormat="1" applyFont="1" applyFill="1"/>
    <xf numFmtId="0" fontId="3" fillId="5" borderId="0" xfId="0" applyFont="1" applyFill="1"/>
    <xf numFmtId="0" fontId="12" fillId="5" borderId="0" xfId="0" applyFont="1" applyFill="1"/>
    <xf numFmtId="0" fontId="3" fillId="0" borderId="3" xfId="0" applyFont="1" applyFill="1" applyBorder="1"/>
    <xf numFmtId="0" fontId="3" fillId="0" borderId="0" xfId="0" applyFont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9" fontId="3" fillId="0" borderId="19" xfId="0" applyNumberFormat="1" applyFont="1" applyBorder="1"/>
    <xf numFmtId="9" fontId="3" fillId="0" borderId="8" xfId="0" applyNumberFormat="1" applyFont="1" applyBorder="1"/>
    <xf numFmtId="9" fontId="3" fillId="2" borderId="8" xfId="0" applyNumberFormat="1" applyFont="1" applyFill="1" applyBorder="1"/>
    <xf numFmtId="164" fontId="16" fillId="6" borderId="17" xfId="0" applyNumberFormat="1" applyFont="1" applyFill="1" applyBorder="1"/>
    <xf numFmtId="8" fontId="4" fillId="6" borderId="17" xfId="0" applyNumberFormat="1" applyFont="1" applyFill="1" applyBorder="1"/>
    <xf numFmtId="8" fontId="3" fillId="6" borderId="27" xfId="0" applyNumberFormat="1" applyFont="1" applyFill="1" applyBorder="1"/>
    <xf numFmtId="8" fontId="3" fillId="6" borderId="26" xfId="0" applyNumberFormat="1" applyFont="1" applyFill="1" applyBorder="1"/>
    <xf numFmtId="0" fontId="11" fillId="6" borderId="4" xfId="0" applyFont="1" applyFill="1" applyBorder="1" applyAlignment="1">
      <alignment horizontal="center" vertical="center" wrapText="1"/>
    </xf>
    <xf numFmtId="9" fontId="3" fillId="0" borderId="17" xfId="0" applyNumberFormat="1" applyFont="1" applyBorder="1"/>
    <xf numFmtId="0" fontId="12" fillId="0" borderId="0" xfId="0" applyFont="1" applyBorder="1"/>
    <xf numFmtId="0" fontId="12" fillId="0" borderId="28" xfId="0" applyFont="1" applyBorder="1"/>
    <xf numFmtId="0" fontId="3" fillId="0" borderId="0" xfId="0" applyFont="1" applyBorder="1"/>
    <xf numFmtId="0" fontId="3" fillId="0" borderId="28" xfId="0" applyFont="1" applyBorder="1"/>
    <xf numFmtId="9" fontId="3" fillId="0" borderId="10" xfId="0" applyNumberFormat="1" applyFont="1" applyBorder="1"/>
    <xf numFmtId="4" fontId="3" fillId="0" borderId="19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2" borderId="17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vertical="center"/>
    </xf>
    <xf numFmtId="4" fontId="3" fillId="0" borderId="0" xfId="0" applyNumberFormat="1" applyFont="1"/>
    <xf numFmtId="4" fontId="16" fillId="2" borderId="9" xfId="0" applyNumberFormat="1" applyFont="1" applyFill="1" applyBorder="1"/>
    <xf numFmtId="4" fontId="3" fillId="0" borderId="19" xfId="0" applyNumberFormat="1" applyFont="1" applyBorder="1"/>
    <xf numFmtId="4" fontId="3" fillId="0" borderId="8" xfId="0" applyNumberFormat="1" applyFont="1" applyBorder="1"/>
    <xf numFmtId="4" fontId="3" fillId="0" borderId="17" xfId="0" applyNumberFormat="1" applyFont="1" applyBorder="1"/>
    <xf numFmtId="4" fontId="3" fillId="0" borderId="0" xfId="0" applyNumberFormat="1" applyFont="1" applyBorder="1"/>
    <xf numFmtId="4" fontId="15" fillId="0" borderId="17" xfId="0" applyNumberFormat="1" applyFont="1" applyBorder="1"/>
    <xf numFmtId="4" fontId="0" fillId="6" borderId="8" xfId="0" applyNumberFormat="1" applyFill="1" applyBorder="1"/>
    <xf numFmtId="4" fontId="0" fillId="0" borderId="8" xfId="0" applyNumberFormat="1" applyBorder="1"/>
    <xf numFmtId="4" fontId="9" fillId="0" borderId="17" xfId="0" applyNumberFormat="1" applyFont="1" applyBorder="1"/>
    <xf numFmtId="4" fontId="9" fillId="6" borderId="17" xfId="0" applyNumberFormat="1" applyFont="1" applyFill="1" applyBorder="1"/>
    <xf numFmtId="4" fontId="3" fillId="0" borderId="30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3" fontId="0" fillId="0" borderId="0" xfId="0" applyNumberFormat="1" applyBorder="1"/>
    <xf numFmtId="4" fontId="0" fillId="0" borderId="0" xfId="0" applyNumberFormat="1" applyBorder="1"/>
    <xf numFmtId="0" fontId="0" fillId="0" borderId="0" xfId="0" applyBorder="1"/>
    <xf numFmtId="0" fontId="17" fillId="2" borderId="25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21" fillId="0" borderId="0" xfId="0" applyFont="1"/>
    <xf numFmtId="0" fontId="3" fillId="0" borderId="21" xfId="0" applyFont="1" applyFill="1" applyBorder="1" applyAlignment="1">
      <alignment horizontal="center" vertical="center"/>
    </xf>
    <xf numFmtId="0" fontId="23" fillId="0" borderId="0" xfId="0" applyFont="1" applyBorder="1"/>
    <xf numFmtId="2" fontId="18" fillId="0" borderId="0" xfId="0" applyNumberFormat="1" applyFont="1" applyBorder="1"/>
    <xf numFmtId="4" fontId="19" fillId="0" borderId="0" xfId="0" applyNumberFormat="1" applyFont="1" applyBorder="1"/>
    <xf numFmtId="0" fontId="2" fillId="5" borderId="29" xfId="0" applyFont="1" applyFill="1" applyBorder="1"/>
    <xf numFmtId="164" fontId="3" fillId="5" borderId="29" xfId="0" applyNumberFormat="1" applyFont="1" applyFill="1" applyBorder="1" applyAlignment="1">
      <alignment vertical="center"/>
    </xf>
    <xf numFmtId="164" fontId="4" fillId="5" borderId="29" xfId="0" applyNumberFormat="1" applyFont="1" applyFill="1" applyBorder="1" applyAlignment="1">
      <alignment vertical="center"/>
    </xf>
    <xf numFmtId="2" fontId="18" fillId="0" borderId="0" xfId="0" applyNumberFormat="1" applyFont="1" applyFill="1" applyBorder="1"/>
    <xf numFmtId="0" fontId="0" fillId="0" borderId="0" xfId="0" applyFill="1" applyBorder="1"/>
    <xf numFmtId="4" fontId="20" fillId="0" borderId="0" xfId="0" applyNumberFormat="1" applyFont="1" applyFill="1" applyBorder="1"/>
    <xf numFmtId="4" fontId="19" fillId="0" borderId="0" xfId="0" applyNumberFormat="1" applyFont="1" applyFill="1" applyBorder="1"/>
    <xf numFmtId="0" fontId="0" fillId="0" borderId="0" xfId="0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13" fillId="0" borderId="0" xfId="0" applyFont="1" applyFill="1"/>
    <xf numFmtId="0" fontId="12" fillId="0" borderId="0" xfId="0" applyFont="1" applyFill="1"/>
    <xf numFmtId="164" fontId="4" fillId="0" borderId="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/>
    </xf>
    <xf numFmtId="4" fontId="3" fillId="0" borderId="7" xfId="0" applyNumberFormat="1" applyFont="1" applyBorder="1"/>
    <xf numFmtId="8" fontId="3" fillId="6" borderId="31" xfId="0" applyNumberFormat="1" applyFont="1" applyFill="1" applyBorder="1"/>
    <xf numFmtId="0" fontId="1" fillId="0" borderId="19" xfId="0" applyFont="1" applyBorder="1" applyAlignment="1">
      <alignment horizontal="left" vertical="center" wrapText="1"/>
    </xf>
    <xf numFmtId="9" fontId="3" fillId="0" borderId="12" xfId="0" applyNumberFormat="1" applyFont="1" applyBorder="1"/>
    <xf numFmtId="9" fontId="3" fillId="0" borderId="21" xfId="0" applyNumberFormat="1" applyFont="1" applyBorder="1"/>
    <xf numFmtId="4" fontId="3" fillId="0" borderId="21" xfId="0" applyNumberFormat="1" applyFont="1" applyBorder="1"/>
    <xf numFmtId="8" fontId="3" fillId="6" borderId="34" xfId="0" applyNumberFormat="1" applyFont="1" applyFill="1" applyBorder="1"/>
    <xf numFmtId="0" fontId="3" fillId="0" borderId="23" xfId="0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4" fontId="3" fillId="7" borderId="19" xfId="0" applyNumberFormat="1" applyFont="1" applyFill="1" applyBorder="1" applyAlignment="1">
      <alignment vertical="center"/>
    </xf>
    <xf numFmtId="4" fontId="3" fillId="7" borderId="8" xfId="0" applyNumberFormat="1" applyFont="1" applyFill="1" applyBorder="1" applyAlignment="1">
      <alignment vertical="center"/>
    </xf>
    <xf numFmtId="4" fontId="3" fillId="7" borderId="35" xfId="0" applyNumberFormat="1" applyFont="1" applyFill="1" applyBorder="1" applyAlignment="1">
      <alignment vertical="center"/>
    </xf>
    <xf numFmtId="4" fontId="3" fillId="7" borderId="22" xfId="0" applyNumberFormat="1" applyFont="1" applyFill="1" applyBorder="1" applyAlignment="1">
      <alignment vertical="center"/>
    </xf>
    <xf numFmtId="4" fontId="3" fillId="7" borderId="33" xfId="0" applyNumberFormat="1" applyFont="1" applyFill="1" applyBorder="1" applyAlignment="1">
      <alignment vertical="center"/>
    </xf>
    <xf numFmtId="4" fontId="3" fillId="7" borderId="32" xfId="0" applyNumberFormat="1" applyFont="1" applyFill="1" applyBorder="1" applyAlignment="1">
      <alignment vertical="center"/>
    </xf>
    <xf numFmtId="4" fontId="3" fillId="7" borderId="29" xfId="0" applyNumberFormat="1" applyFont="1" applyFill="1" applyBorder="1" applyAlignment="1">
      <alignment vertical="center"/>
    </xf>
    <xf numFmtId="2" fontId="3" fillId="7" borderId="35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8"/>
  <sheetViews>
    <sheetView topLeftCell="A4" workbookViewId="0">
      <selection activeCell="A6" sqref="A6"/>
    </sheetView>
  </sheetViews>
  <sheetFormatPr defaultRowHeight="15" x14ac:dyDescent="0.25"/>
  <cols>
    <col min="1" max="1" width="18.140625" customWidth="1"/>
    <col min="3" max="3" width="13.85546875" customWidth="1"/>
    <col min="4" max="4" width="12.85546875" customWidth="1"/>
    <col min="5" max="5" width="14" customWidth="1"/>
  </cols>
  <sheetData>
    <row r="3" spans="1:5" x14ac:dyDescent="0.25">
      <c r="A3" t="s">
        <v>31</v>
      </c>
    </row>
    <row r="5" spans="1:5" x14ac:dyDescent="0.25">
      <c r="C5" t="s">
        <v>36</v>
      </c>
      <c r="D5" t="s">
        <v>37</v>
      </c>
      <c r="E5" t="s">
        <v>38</v>
      </c>
    </row>
    <row r="6" spans="1:5" x14ac:dyDescent="0.25">
      <c r="A6" t="s">
        <v>52</v>
      </c>
      <c r="C6" s="82">
        <f>'vchod C'!E49</f>
        <v>0</v>
      </c>
      <c r="D6" s="82">
        <f>'vchod C'!G49</f>
        <v>0</v>
      </c>
      <c r="E6" s="81">
        <f>'vchod C'!H49</f>
        <v>0</v>
      </c>
    </row>
    <row r="7" spans="1:5" s="1" customFormat="1" ht="15.75" thickBot="1" x14ac:dyDescent="0.3">
      <c r="C7" s="89"/>
      <c r="D7" s="90"/>
      <c r="E7" s="91"/>
    </row>
    <row r="8" spans="1:5" ht="15.75" thickBot="1" x14ac:dyDescent="0.3">
      <c r="A8" t="s">
        <v>30</v>
      </c>
      <c r="C8" s="83">
        <f>C6</f>
        <v>0</v>
      </c>
      <c r="D8" s="83">
        <f>D6</f>
        <v>0</v>
      </c>
      <c r="E8" s="84">
        <f>E6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0"/>
  <sheetViews>
    <sheetView tabSelected="1" zoomScaleNormal="100" workbookViewId="0">
      <selection activeCell="K19" sqref="K19"/>
    </sheetView>
  </sheetViews>
  <sheetFormatPr defaultRowHeight="15" x14ac:dyDescent="0.25"/>
  <cols>
    <col min="1" max="1" width="8.42578125" customWidth="1"/>
    <col min="2" max="2" width="62.85546875" customWidth="1"/>
    <col min="3" max="3" width="9.85546875" bestFit="1" customWidth="1"/>
    <col min="4" max="4" width="10.7109375" style="1" customWidth="1"/>
    <col min="5" max="5" width="13.28515625" customWidth="1"/>
    <col min="6" max="6" width="7.28515625" customWidth="1"/>
    <col min="7" max="7" width="13.42578125" customWidth="1"/>
    <col min="8" max="8" width="14.85546875" customWidth="1"/>
    <col min="10" max="10" width="12" customWidth="1"/>
  </cols>
  <sheetData>
    <row r="1" spans="1:11" s="1" customFormat="1" ht="48.75" customHeight="1" x14ac:dyDescent="0.35">
      <c r="B1" s="94" t="s">
        <v>48</v>
      </c>
    </row>
    <row r="2" spans="1:11" s="1" customFormat="1" ht="24.75" customHeight="1" x14ac:dyDescent="0.35">
      <c r="B2" s="94"/>
    </row>
    <row r="3" spans="1:11" ht="30" customHeight="1" x14ac:dyDescent="0.25">
      <c r="A3" s="139" t="s">
        <v>43</v>
      </c>
      <c r="B3" s="139"/>
      <c r="C3" s="139"/>
      <c r="D3" s="46"/>
      <c r="E3" s="2"/>
      <c r="F3" s="47"/>
      <c r="G3" s="47"/>
      <c r="H3" s="47"/>
    </row>
    <row r="4" spans="1:11" s="1" customFormat="1" ht="15.75" thickBot="1" x14ac:dyDescent="0.3">
      <c r="A4" s="24" t="s">
        <v>35</v>
      </c>
      <c r="B4" s="25"/>
      <c r="C4" s="48"/>
      <c r="D4" s="49"/>
      <c r="E4" s="25"/>
      <c r="F4" s="50"/>
      <c r="G4" s="50"/>
      <c r="H4" s="50"/>
      <c r="J4" s="91"/>
      <c r="K4" s="91"/>
    </row>
    <row r="5" spans="1:11" ht="34.5" thickBot="1" x14ac:dyDescent="0.3">
      <c r="A5" s="37" t="s">
        <v>0</v>
      </c>
      <c r="B5" s="38" t="s">
        <v>1</v>
      </c>
      <c r="C5" s="39" t="s">
        <v>2</v>
      </c>
      <c r="D5" s="40" t="s">
        <v>24</v>
      </c>
      <c r="E5" s="41" t="s">
        <v>3</v>
      </c>
      <c r="F5" s="42" t="s">
        <v>32</v>
      </c>
      <c r="G5" s="42" t="s">
        <v>33</v>
      </c>
      <c r="H5" s="62" t="s">
        <v>34</v>
      </c>
      <c r="J5" s="96"/>
      <c r="K5" s="91"/>
    </row>
    <row r="6" spans="1:11" ht="15.75" thickBot="1" x14ac:dyDescent="0.3">
      <c r="A6" s="32"/>
      <c r="B6" s="92" t="s">
        <v>40</v>
      </c>
      <c r="C6" s="33"/>
      <c r="D6" s="34"/>
      <c r="E6" s="34"/>
      <c r="F6" s="64"/>
      <c r="G6" s="64"/>
      <c r="H6" s="65"/>
      <c r="J6" s="97"/>
      <c r="K6" s="91"/>
    </row>
    <row r="7" spans="1:11" x14ac:dyDescent="0.25">
      <c r="A7" s="122" t="s">
        <v>46</v>
      </c>
      <c r="B7" s="115" t="s">
        <v>50</v>
      </c>
      <c r="C7" s="31">
        <v>2</v>
      </c>
      <c r="D7" s="127">
        <v>0</v>
      </c>
      <c r="E7" s="69">
        <f>SUM(C7*D7)</f>
        <v>0</v>
      </c>
      <c r="F7" s="55">
        <v>0.21</v>
      </c>
      <c r="G7" s="76">
        <f>SUM(E7*F7)</f>
        <v>0</v>
      </c>
      <c r="H7" s="60">
        <f t="shared" ref="H7:H22" si="0">SUM(E7+G7)</f>
        <v>0</v>
      </c>
      <c r="J7" s="98"/>
      <c r="K7" s="91"/>
    </row>
    <row r="8" spans="1:11" x14ac:dyDescent="0.25">
      <c r="A8" s="3">
        <v>2</v>
      </c>
      <c r="B8" s="5" t="s">
        <v>5</v>
      </c>
      <c r="C8" s="4">
        <v>2</v>
      </c>
      <c r="D8" s="128">
        <v>0</v>
      </c>
      <c r="E8" s="70">
        <f t="shared" ref="E8:E21" si="1">SUM(C8*D8)</f>
        <v>0</v>
      </c>
      <c r="F8" s="56">
        <v>0.21</v>
      </c>
      <c r="G8" s="77">
        <f t="shared" ref="G8:G22" si="2">SUM(E8*F8)</f>
        <v>0</v>
      </c>
      <c r="H8" s="61">
        <f t="shared" si="0"/>
        <v>0</v>
      </c>
      <c r="J8" s="98"/>
      <c r="K8" s="91"/>
    </row>
    <row r="9" spans="1:11" x14ac:dyDescent="0.25">
      <c r="A9" s="28">
        <v>3</v>
      </c>
      <c r="B9" s="87" t="s">
        <v>51</v>
      </c>
      <c r="C9" s="7">
        <v>6</v>
      </c>
      <c r="D9" s="128">
        <v>0</v>
      </c>
      <c r="E9" s="70">
        <f t="shared" si="1"/>
        <v>0</v>
      </c>
      <c r="F9" s="56">
        <v>0.21</v>
      </c>
      <c r="G9" s="77">
        <f t="shared" si="2"/>
        <v>0</v>
      </c>
      <c r="H9" s="61">
        <f t="shared" si="0"/>
        <v>0</v>
      </c>
      <c r="J9" s="98"/>
      <c r="K9" s="91"/>
    </row>
    <row r="10" spans="1:11" x14ac:dyDescent="0.25">
      <c r="A10" s="6">
        <v>6</v>
      </c>
      <c r="B10" s="5" t="s">
        <v>6</v>
      </c>
      <c r="C10" s="7">
        <v>2</v>
      </c>
      <c r="D10" s="128">
        <v>0</v>
      </c>
      <c r="E10" s="70">
        <f t="shared" si="1"/>
        <v>0</v>
      </c>
      <c r="F10" s="56">
        <v>0.21</v>
      </c>
      <c r="G10" s="77">
        <f t="shared" si="2"/>
        <v>0</v>
      </c>
      <c r="H10" s="61">
        <f t="shared" si="0"/>
        <v>0</v>
      </c>
      <c r="J10" s="98"/>
      <c r="K10" s="91"/>
    </row>
    <row r="11" spans="1:11" x14ac:dyDescent="0.25">
      <c r="A11" s="6">
        <v>7</v>
      </c>
      <c r="B11" s="8" t="s">
        <v>7</v>
      </c>
      <c r="C11" s="7">
        <v>10</v>
      </c>
      <c r="D11" s="128">
        <v>0</v>
      </c>
      <c r="E11" s="70">
        <f t="shared" si="1"/>
        <v>0</v>
      </c>
      <c r="F11" s="56">
        <v>0.21</v>
      </c>
      <c r="G11" s="77">
        <f t="shared" si="2"/>
        <v>0</v>
      </c>
      <c r="H11" s="61">
        <f t="shared" si="0"/>
        <v>0</v>
      </c>
      <c r="J11" s="98"/>
      <c r="K11" s="91"/>
    </row>
    <row r="12" spans="1:11" x14ac:dyDescent="0.25">
      <c r="A12" s="6">
        <v>22</v>
      </c>
      <c r="B12" s="8" t="s">
        <v>8</v>
      </c>
      <c r="C12" s="7">
        <v>2</v>
      </c>
      <c r="D12" s="128">
        <v>0</v>
      </c>
      <c r="E12" s="70">
        <f t="shared" si="1"/>
        <v>0</v>
      </c>
      <c r="F12" s="56">
        <v>0.21</v>
      </c>
      <c r="G12" s="77">
        <f t="shared" si="2"/>
        <v>0</v>
      </c>
      <c r="H12" s="61">
        <f t="shared" si="0"/>
        <v>0</v>
      </c>
      <c r="J12" s="98"/>
      <c r="K12" s="91"/>
    </row>
    <row r="13" spans="1:11" x14ac:dyDescent="0.25">
      <c r="A13" s="6">
        <v>23</v>
      </c>
      <c r="B13" s="8" t="s">
        <v>9</v>
      </c>
      <c r="C13" s="7">
        <v>2</v>
      </c>
      <c r="D13" s="128">
        <v>0</v>
      </c>
      <c r="E13" s="70">
        <f t="shared" si="1"/>
        <v>0</v>
      </c>
      <c r="F13" s="56">
        <v>0.21</v>
      </c>
      <c r="G13" s="77">
        <f t="shared" si="2"/>
        <v>0</v>
      </c>
      <c r="H13" s="61">
        <f t="shared" si="0"/>
        <v>0</v>
      </c>
      <c r="J13" s="98"/>
      <c r="K13" s="91"/>
    </row>
    <row r="14" spans="1:11" x14ac:dyDescent="0.25">
      <c r="A14" s="3">
        <v>8</v>
      </c>
      <c r="B14" s="5" t="s">
        <v>10</v>
      </c>
      <c r="C14" s="4">
        <v>10</v>
      </c>
      <c r="D14" s="128">
        <v>0</v>
      </c>
      <c r="E14" s="70">
        <f t="shared" si="1"/>
        <v>0</v>
      </c>
      <c r="F14" s="57">
        <v>0.21</v>
      </c>
      <c r="G14" s="77">
        <f t="shared" si="2"/>
        <v>0</v>
      </c>
      <c r="H14" s="61">
        <f t="shared" si="0"/>
        <v>0</v>
      </c>
      <c r="J14" s="98"/>
      <c r="K14" s="91"/>
    </row>
    <row r="15" spans="1:11" x14ac:dyDescent="0.25">
      <c r="A15" s="3">
        <v>21</v>
      </c>
      <c r="B15" s="5" t="s">
        <v>11</v>
      </c>
      <c r="C15" s="4">
        <v>2</v>
      </c>
      <c r="D15" s="128">
        <v>0</v>
      </c>
      <c r="E15" s="70">
        <f t="shared" si="1"/>
        <v>0</v>
      </c>
      <c r="F15" s="56">
        <v>0.21</v>
      </c>
      <c r="G15" s="77">
        <f t="shared" si="2"/>
        <v>0</v>
      </c>
      <c r="H15" s="61">
        <f t="shared" si="0"/>
        <v>0</v>
      </c>
      <c r="J15" s="98"/>
      <c r="K15" s="91"/>
    </row>
    <row r="16" spans="1:11" x14ac:dyDescent="0.25">
      <c r="A16" s="6">
        <v>9</v>
      </c>
      <c r="B16" s="5" t="s">
        <v>12</v>
      </c>
      <c r="C16" s="7">
        <v>12</v>
      </c>
      <c r="D16" s="128">
        <v>0</v>
      </c>
      <c r="E16" s="70">
        <f t="shared" si="1"/>
        <v>0</v>
      </c>
      <c r="F16" s="56">
        <v>0.21</v>
      </c>
      <c r="G16" s="77">
        <f t="shared" si="2"/>
        <v>0</v>
      </c>
      <c r="H16" s="61">
        <f t="shared" si="0"/>
        <v>0</v>
      </c>
      <c r="J16" s="98"/>
      <c r="K16" s="91"/>
    </row>
    <row r="17" spans="1:11" x14ac:dyDescent="0.25">
      <c r="A17" s="6">
        <v>10</v>
      </c>
      <c r="B17" s="5" t="s">
        <v>13</v>
      </c>
      <c r="C17" s="7">
        <v>12</v>
      </c>
      <c r="D17" s="128">
        <v>0</v>
      </c>
      <c r="E17" s="70">
        <f t="shared" si="1"/>
        <v>0</v>
      </c>
      <c r="F17" s="56">
        <v>0.21</v>
      </c>
      <c r="G17" s="77">
        <f t="shared" si="2"/>
        <v>0</v>
      </c>
      <c r="H17" s="61">
        <f t="shared" si="0"/>
        <v>0</v>
      </c>
      <c r="J17" s="98"/>
      <c r="K17" s="91"/>
    </row>
    <row r="18" spans="1:11" x14ac:dyDescent="0.25">
      <c r="A18" s="28">
        <v>11</v>
      </c>
      <c r="B18" s="87" t="s">
        <v>39</v>
      </c>
      <c r="C18" s="88">
        <v>18</v>
      </c>
      <c r="D18" s="128">
        <v>0</v>
      </c>
      <c r="E18" s="70">
        <f t="shared" si="1"/>
        <v>0</v>
      </c>
      <c r="F18" s="56">
        <v>0.21</v>
      </c>
      <c r="G18" s="77">
        <f t="shared" si="2"/>
        <v>0</v>
      </c>
      <c r="H18" s="61">
        <f t="shared" si="0"/>
        <v>0</v>
      </c>
      <c r="J18" s="98"/>
      <c r="K18" s="91"/>
    </row>
    <row r="19" spans="1:11" ht="17.25" customHeight="1" x14ac:dyDescent="0.25">
      <c r="A19" s="6">
        <v>24</v>
      </c>
      <c r="B19" s="5" t="s">
        <v>14</v>
      </c>
      <c r="C19" s="7">
        <v>2</v>
      </c>
      <c r="D19" s="128">
        <v>0</v>
      </c>
      <c r="E19" s="70">
        <f t="shared" si="1"/>
        <v>0</v>
      </c>
      <c r="F19" s="56">
        <v>0.21</v>
      </c>
      <c r="G19" s="77">
        <f t="shared" si="2"/>
        <v>0</v>
      </c>
      <c r="H19" s="61">
        <f t="shared" si="0"/>
        <v>0</v>
      </c>
      <c r="J19" s="98"/>
      <c r="K19" s="91"/>
    </row>
    <row r="20" spans="1:11" s="1" customFormat="1" ht="17.25" customHeight="1" x14ac:dyDescent="0.25">
      <c r="A20" s="28">
        <v>26</v>
      </c>
      <c r="B20" s="87" t="s">
        <v>27</v>
      </c>
      <c r="C20" s="7">
        <v>2</v>
      </c>
      <c r="D20" s="129">
        <v>0</v>
      </c>
      <c r="E20" s="70">
        <f t="shared" ref="E20" si="3">SUM(C20*D20)</f>
        <v>0</v>
      </c>
      <c r="F20" s="56">
        <v>0.21</v>
      </c>
      <c r="G20" s="77">
        <f t="shared" ref="G20" si="4">SUM(E20*F20)</f>
        <v>0</v>
      </c>
      <c r="H20" s="61">
        <f t="shared" ref="H20" si="5">SUM(E20+G20)</f>
        <v>0</v>
      </c>
      <c r="J20" s="98"/>
      <c r="K20" s="91"/>
    </row>
    <row r="21" spans="1:11" s="1" customFormat="1" ht="15.75" thickBot="1" x14ac:dyDescent="0.3">
      <c r="A21" s="123">
        <v>30</v>
      </c>
      <c r="B21" s="124" t="s">
        <v>49</v>
      </c>
      <c r="C21" s="95">
        <v>2</v>
      </c>
      <c r="D21" s="130">
        <v>0</v>
      </c>
      <c r="E21" s="86">
        <f t="shared" si="1"/>
        <v>0</v>
      </c>
      <c r="F21" s="117">
        <v>0.21</v>
      </c>
      <c r="G21" s="118">
        <f t="shared" si="2"/>
        <v>0</v>
      </c>
      <c r="H21" s="119">
        <f t="shared" si="0"/>
        <v>0</v>
      </c>
      <c r="J21" s="98"/>
      <c r="K21" s="91"/>
    </row>
    <row r="22" spans="1:11" s="1" customFormat="1" ht="15.75" thickBot="1" x14ac:dyDescent="0.3">
      <c r="A22" s="135" t="s">
        <v>22</v>
      </c>
      <c r="B22" s="136"/>
      <c r="C22" s="51"/>
      <c r="D22" s="53"/>
      <c r="E22" s="71">
        <f>SUM(E7:E21)</f>
        <v>0</v>
      </c>
      <c r="F22" s="68">
        <v>0.21</v>
      </c>
      <c r="G22" s="78">
        <f t="shared" si="2"/>
        <v>0</v>
      </c>
      <c r="H22" s="59">
        <f t="shared" si="0"/>
        <v>0</v>
      </c>
      <c r="J22" s="98"/>
      <c r="K22" s="91"/>
    </row>
    <row r="23" spans="1:11" ht="15.75" thickBot="1" x14ac:dyDescent="0.3">
      <c r="A23" s="35"/>
      <c r="B23" s="93" t="s">
        <v>41</v>
      </c>
      <c r="C23" s="36"/>
      <c r="D23" s="111"/>
      <c r="E23" s="72"/>
      <c r="F23" s="66"/>
      <c r="G23" s="79"/>
      <c r="H23" s="67"/>
      <c r="J23" s="98"/>
      <c r="K23" s="91"/>
    </row>
    <row r="24" spans="1:11" x14ac:dyDescent="0.25">
      <c r="A24" s="29" t="s">
        <v>45</v>
      </c>
      <c r="B24" s="30" t="s">
        <v>4</v>
      </c>
      <c r="C24" s="31">
        <v>14</v>
      </c>
      <c r="D24" s="131">
        <v>0</v>
      </c>
      <c r="E24" s="69">
        <f t="shared" ref="E24:E34" si="6">SUM(C24*D24)</f>
        <v>0</v>
      </c>
      <c r="F24" s="55">
        <v>0.21</v>
      </c>
      <c r="G24" s="76">
        <f t="shared" ref="G24:G36" si="7">SUM(E24*F24)</f>
        <v>0</v>
      </c>
      <c r="H24" s="60">
        <f t="shared" ref="H24:H36" si="8">SUM(E24+G24)</f>
        <v>0</v>
      </c>
      <c r="J24" s="98"/>
      <c r="K24" s="91"/>
    </row>
    <row r="25" spans="1:11" s="1" customFormat="1" x14ac:dyDescent="0.25">
      <c r="A25" s="125" t="s">
        <v>46</v>
      </c>
      <c r="B25" s="126" t="s">
        <v>47</v>
      </c>
      <c r="C25" s="4">
        <v>14</v>
      </c>
      <c r="D25" s="132">
        <v>0</v>
      </c>
      <c r="E25" s="112">
        <f t="shared" ref="E25" si="9">SUM(C25*D25)</f>
        <v>0</v>
      </c>
      <c r="F25" s="116">
        <v>0.21</v>
      </c>
      <c r="G25" s="113">
        <f t="shared" ref="G25" si="10">SUM(E25*F25)</f>
        <v>0</v>
      </c>
      <c r="H25" s="114">
        <f t="shared" ref="H25" si="11">SUM(E25+G25)</f>
        <v>0</v>
      </c>
      <c r="J25" s="98"/>
      <c r="K25" s="91"/>
    </row>
    <row r="26" spans="1:11" x14ac:dyDescent="0.25">
      <c r="A26" s="3">
        <v>2</v>
      </c>
      <c r="B26" s="5" t="s">
        <v>5</v>
      </c>
      <c r="C26" s="4">
        <v>14</v>
      </c>
      <c r="D26" s="128">
        <v>0</v>
      </c>
      <c r="E26" s="70">
        <f t="shared" si="6"/>
        <v>0</v>
      </c>
      <c r="F26" s="56">
        <v>0.21</v>
      </c>
      <c r="G26" s="77">
        <f t="shared" si="7"/>
        <v>0</v>
      </c>
      <c r="H26" s="61">
        <f t="shared" si="8"/>
        <v>0</v>
      </c>
      <c r="J26" s="98"/>
      <c r="K26" s="91"/>
    </row>
    <row r="27" spans="1:11" x14ac:dyDescent="0.25">
      <c r="A27" s="28">
        <v>3</v>
      </c>
      <c r="B27" s="87" t="s">
        <v>51</v>
      </c>
      <c r="C27" s="7">
        <v>42</v>
      </c>
      <c r="D27" s="128">
        <v>0</v>
      </c>
      <c r="E27" s="70">
        <f t="shared" si="6"/>
        <v>0</v>
      </c>
      <c r="F27" s="56">
        <v>0.21</v>
      </c>
      <c r="G27" s="77">
        <f t="shared" si="7"/>
        <v>0</v>
      </c>
      <c r="H27" s="61">
        <f t="shared" si="8"/>
        <v>0</v>
      </c>
      <c r="J27" s="98"/>
      <c r="K27" s="91"/>
    </row>
    <row r="28" spans="1:11" x14ac:dyDescent="0.25">
      <c r="A28" s="6">
        <v>6</v>
      </c>
      <c r="B28" s="5" t="s">
        <v>6</v>
      </c>
      <c r="C28" s="7">
        <v>14</v>
      </c>
      <c r="D28" s="128">
        <v>0</v>
      </c>
      <c r="E28" s="70">
        <f t="shared" si="6"/>
        <v>0</v>
      </c>
      <c r="F28" s="56">
        <v>0.21</v>
      </c>
      <c r="G28" s="77">
        <f t="shared" si="7"/>
        <v>0</v>
      </c>
      <c r="H28" s="61">
        <f t="shared" si="8"/>
        <v>0</v>
      </c>
      <c r="J28" s="98"/>
      <c r="K28" s="91"/>
    </row>
    <row r="29" spans="1:11" x14ac:dyDescent="0.25">
      <c r="A29" s="6">
        <v>7</v>
      </c>
      <c r="B29" s="8" t="s">
        <v>7</v>
      </c>
      <c r="C29" s="7">
        <v>84</v>
      </c>
      <c r="D29" s="128">
        <v>0</v>
      </c>
      <c r="E29" s="70">
        <f t="shared" si="6"/>
        <v>0</v>
      </c>
      <c r="F29" s="56">
        <v>0.21</v>
      </c>
      <c r="G29" s="77">
        <f t="shared" si="7"/>
        <v>0</v>
      </c>
      <c r="H29" s="61">
        <f t="shared" si="8"/>
        <v>0</v>
      </c>
      <c r="J29" s="98"/>
      <c r="K29" s="91"/>
    </row>
    <row r="30" spans="1:11" x14ac:dyDescent="0.25">
      <c r="A30" s="3">
        <v>8</v>
      </c>
      <c r="B30" s="5" t="s">
        <v>19</v>
      </c>
      <c r="C30" s="4">
        <v>84</v>
      </c>
      <c r="D30" s="128">
        <v>0</v>
      </c>
      <c r="E30" s="70">
        <f t="shared" si="6"/>
        <v>0</v>
      </c>
      <c r="F30" s="57">
        <v>0.21</v>
      </c>
      <c r="G30" s="77">
        <f t="shared" si="7"/>
        <v>0</v>
      </c>
      <c r="H30" s="61">
        <f t="shared" si="8"/>
        <v>0</v>
      </c>
      <c r="J30" s="98"/>
      <c r="K30" s="91"/>
    </row>
    <row r="31" spans="1:11" x14ac:dyDescent="0.25">
      <c r="A31" s="6">
        <v>9</v>
      </c>
      <c r="B31" s="5" t="s">
        <v>12</v>
      </c>
      <c r="C31" s="7">
        <v>84</v>
      </c>
      <c r="D31" s="128">
        <v>0</v>
      </c>
      <c r="E31" s="70">
        <f t="shared" si="6"/>
        <v>0</v>
      </c>
      <c r="F31" s="56">
        <v>0.21</v>
      </c>
      <c r="G31" s="77">
        <f t="shared" si="7"/>
        <v>0</v>
      </c>
      <c r="H31" s="61">
        <f t="shared" si="8"/>
        <v>0</v>
      </c>
      <c r="J31" s="98"/>
      <c r="K31" s="91"/>
    </row>
    <row r="32" spans="1:11" x14ac:dyDescent="0.25">
      <c r="A32" s="6">
        <v>10</v>
      </c>
      <c r="B32" s="5" t="s">
        <v>13</v>
      </c>
      <c r="C32" s="7">
        <v>84</v>
      </c>
      <c r="D32" s="128">
        <v>0</v>
      </c>
      <c r="E32" s="70">
        <f t="shared" si="6"/>
        <v>0</v>
      </c>
      <c r="F32" s="56">
        <v>0.21</v>
      </c>
      <c r="G32" s="77">
        <f t="shared" si="7"/>
        <v>0</v>
      </c>
      <c r="H32" s="61">
        <f t="shared" si="8"/>
        <v>0</v>
      </c>
      <c r="J32" s="98"/>
      <c r="K32" s="91"/>
    </row>
    <row r="33" spans="1:11" x14ac:dyDescent="0.25">
      <c r="A33" s="28">
        <v>11</v>
      </c>
      <c r="B33" s="87" t="s">
        <v>39</v>
      </c>
      <c r="C33" s="88">
        <v>126</v>
      </c>
      <c r="D33" s="128">
        <v>0</v>
      </c>
      <c r="E33" s="70">
        <f t="shared" si="6"/>
        <v>0</v>
      </c>
      <c r="F33" s="56">
        <v>0.21</v>
      </c>
      <c r="G33" s="77">
        <f t="shared" si="7"/>
        <v>0</v>
      </c>
      <c r="H33" s="61">
        <f t="shared" si="8"/>
        <v>0</v>
      </c>
      <c r="J33" s="98"/>
      <c r="K33" s="91"/>
    </row>
    <row r="34" spans="1:11" x14ac:dyDescent="0.25">
      <c r="A34" s="6">
        <v>17</v>
      </c>
      <c r="B34" s="5" t="s">
        <v>20</v>
      </c>
      <c r="C34" s="7">
        <v>14</v>
      </c>
      <c r="D34" s="129">
        <v>0</v>
      </c>
      <c r="E34" s="70">
        <f t="shared" si="6"/>
        <v>0</v>
      </c>
      <c r="F34" s="56">
        <v>0.21</v>
      </c>
      <c r="G34" s="77">
        <f t="shared" si="7"/>
        <v>0</v>
      </c>
      <c r="H34" s="61">
        <f t="shared" si="8"/>
        <v>0</v>
      </c>
      <c r="J34" s="98"/>
      <c r="K34" s="91"/>
    </row>
    <row r="35" spans="1:11" s="1" customFormat="1" ht="15.75" thickBot="1" x14ac:dyDescent="0.3">
      <c r="A35" s="123">
        <v>30</v>
      </c>
      <c r="B35" s="124" t="s">
        <v>49</v>
      </c>
      <c r="C35" s="120">
        <v>14</v>
      </c>
      <c r="D35" s="129">
        <v>0</v>
      </c>
      <c r="E35" s="121">
        <f t="shared" ref="E35" si="12">SUM(C35*D35)</f>
        <v>0</v>
      </c>
      <c r="F35" s="117">
        <v>0.21</v>
      </c>
      <c r="G35" s="118">
        <f t="shared" ref="G35" si="13">SUM(E35*F35)</f>
        <v>0</v>
      </c>
      <c r="H35" s="119">
        <f t="shared" ref="H35" si="14">SUM(E35+G35)</f>
        <v>0</v>
      </c>
      <c r="J35" s="98"/>
      <c r="K35" s="91"/>
    </row>
    <row r="36" spans="1:11" s="1" customFormat="1" ht="15.75" thickBot="1" x14ac:dyDescent="0.3">
      <c r="A36" s="135" t="s">
        <v>22</v>
      </c>
      <c r="B36" s="136"/>
      <c r="C36" s="51"/>
      <c r="D36" s="53"/>
      <c r="E36" s="71">
        <f>SUM(E24:E35)</f>
        <v>0</v>
      </c>
      <c r="F36" s="68">
        <v>0.21</v>
      </c>
      <c r="G36" s="78">
        <f t="shared" si="7"/>
        <v>0</v>
      </c>
      <c r="H36" s="59">
        <f t="shared" si="8"/>
        <v>0</v>
      </c>
      <c r="J36" s="98"/>
      <c r="K36" s="91"/>
    </row>
    <row r="37" spans="1:11" ht="15.75" thickBot="1" x14ac:dyDescent="0.3">
      <c r="A37" s="35"/>
      <c r="B37" s="93" t="s">
        <v>42</v>
      </c>
      <c r="C37" s="36"/>
      <c r="D37" s="111"/>
      <c r="E37" s="72"/>
      <c r="F37" s="66"/>
      <c r="G37" s="79"/>
      <c r="H37" s="67"/>
      <c r="J37" s="98"/>
      <c r="K37" s="91"/>
    </row>
    <row r="38" spans="1:11" x14ac:dyDescent="0.25">
      <c r="A38" s="29">
        <v>1</v>
      </c>
      <c r="B38" s="30" t="s">
        <v>4</v>
      </c>
      <c r="C38" s="31">
        <v>32</v>
      </c>
      <c r="D38" s="133">
        <v>0</v>
      </c>
      <c r="E38" s="85">
        <f t="shared" ref="E38:E46" si="15">SUM(C38*D38)</f>
        <v>0</v>
      </c>
      <c r="F38" s="55">
        <v>0.21</v>
      </c>
      <c r="G38" s="76">
        <f t="shared" ref="G38:G47" si="16">SUM(E38*F38)</f>
        <v>0</v>
      </c>
      <c r="H38" s="60">
        <f t="shared" ref="H38:H47" si="17">SUM(E38+G38)</f>
        <v>0</v>
      </c>
      <c r="J38" s="98"/>
      <c r="K38" s="91"/>
    </row>
    <row r="39" spans="1:11" s="1" customFormat="1" x14ac:dyDescent="0.25">
      <c r="A39" s="6">
        <v>6</v>
      </c>
      <c r="B39" s="5" t="s">
        <v>6</v>
      </c>
      <c r="C39" s="7">
        <v>8</v>
      </c>
      <c r="D39" s="128">
        <v>0</v>
      </c>
      <c r="E39" s="70">
        <f t="shared" si="15"/>
        <v>0</v>
      </c>
      <c r="F39" s="56">
        <v>0.21</v>
      </c>
      <c r="G39" s="77">
        <f t="shared" si="16"/>
        <v>0</v>
      </c>
      <c r="H39" s="61">
        <f t="shared" si="17"/>
        <v>0</v>
      </c>
      <c r="J39" s="98"/>
      <c r="K39" s="91"/>
    </row>
    <row r="40" spans="1:11" x14ac:dyDescent="0.25">
      <c r="A40" s="6">
        <v>7</v>
      </c>
      <c r="B40" s="8" t="s">
        <v>7</v>
      </c>
      <c r="C40" s="7">
        <v>32</v>
      </c>
      <c r="D40" s="128">
        <v>0</v>
      </c>
      <c r="E40" s="70">
        <f t="shared" si="15"/>
        <v>0</v>
      </c>
      <c r="F40" s="56">
        <v>0.21</v>
      </c>
      <c r="G40" s="77">
        <f t="shared" si="16"/>
        <v>0</v>
      </c>
      <c r="H40" s="61">
        <f t="shared" si="17"/>
        <v>0</v>
      </c>
      <c r="J40" s="98"/>
      <c r="K40" s="91"/>
    </row>
    <row r="41" spans="1:11" x14ac:dyDescent="0.25">
      <c r="A41" s="3">
        <v>8</v>
      </c>
      <c r="B41" s="5" t="s">
        <v>19</v>
      </c>
      <c r="C41" s="4">
        <v>32</v>
      </c>
      <c r="D41" s="128">
        <v>0</v>
      </c>
      <c r="E41" s="70">
        <f t="shared" si="15"/>
        <v>0</v>
      </c>
      <c r="F41" s="57">
        <v>0.21</v>
      </c>
      <c r="G41" s="77">
        <f t="shared" si="16"/>
        <v>0</v>
      </c>
      <c r="H41" s="61">
        <f t="shared" si="17"/>
        <v>0</v>
      </c>
      <c r="J41" s="98"/>
      <c r="K41" s="91"/>
    </row>
    <row r="42" spans="1:11" x14ac:dyDescent="0.25">
      <c r="A42" s="6">
        <v>9</v>
      </c>
      <c r="B42" s="5" t="s">
        <v>12</v>
      </c>
      <c r="C42" s="7">
        <v>32</v>
      </c>
      <c r="D42" s="128">
        <v>0</v>
      </c>
      <c r="E42" s="70">
        <f t="shared" si="15"/>
        <v>0</v>
      </c>
      <c r="F42" s="56">
        <v>0.21</v>
      </c>
      <c r="G42" s="77">
        <f t="shared" si="16"/>
        <v>0</v>
      </c>
      <c r="H42" s="61">
        <f t="shared" si="17"/>
        <v>0</v>
      </c>
      <c r="J42" s="98"/>
      <c r="K42" s="91"/>
    </row>
    <row r="43" spans="1:11" x14ac:dyDescent="0.25">
      <c r="A43" s="6">
        <v>10</v>
      </c>
      <c r="B43" s="5" t="s">
        <v>13</v>
      </c>
      <c r="C43" s="7">
        <v>32</v>
      </c>
      <c r="D43" s="128">
        <v>0</v>
      </c>
      <c r="E43" s="70">
        <f t="shared" si="15"/>
        <v>0</v>
      </c>
      <c r="F43" s="56">
        <v>0.21</v>
      </c>
      <c r="G43" s="77">
        <f t="shared" si="16"/>
        <v>0</v>
      </c>
      <c r="H43" s="61">
        <f t="shared" si="17"/>
        <v>0</v>
      </c>
      <c r="J43" s="98"/>
      <c r="K43" s="91"/>
    </row>
    <row r="44" spans="1:11" x14ac:dyDescent="0.25">
      <c r="A44" s="28">
        <v>11</v>
      </c>
      <c r="B44" s="87" t="s">
        <v>39</v>
      </c>
      <c r="C44" s="88">
        <v>48</v>
      </c>
      <c r="D44" s="128">
        <v>0</v>
      </c>
      <c r="E44" s="70">
        <f t="shared" si="15"/>
        <v>0</v>
      </c>
      <c r="F44" s="56">
        <v>0.21</v>
      </c>
      <c r="G44" s="77">
        <f t="shared" si="16"/>
        <v>0</v>
      </c>
      <c r="H44" s="61">
        <f t="shared" si="17"/>
        <v>0</v>
      </c>
      <c r="J44" s="98"/>
      <c r="K44" s="91"/>
    </row>
    <row r="45" spans="1:11" ht="19.5" customHeight="1" x14ac:dyDescent="0.25">
      <c r="A45" s="28">
        <v>20</v>
      </c>
      <c r="B45" s="87" t="s">
        <v>21</v>
      </c>
      <c r="C45" s="7">
        <v>8</v>
      </c>
      <c r="D45" s="134">
        <v>0</v>
      </c>
      <c r="E45" s="70">
        <f t="shared" si="15"/>
        <v>0</v>
      </c>
      <c r="F45" s="56">
        <v>0.21</v>
      </c>
      <c r="G45" s="77">
        <f t="shared" si="16"/>
        <v>0</v>
      </c>
      <c r="H45" s="61">
        <f t="shared" si="17"/>
        <v>0</v>
      </c>
      <c r="J45" s="98"/>
      <c r="K45" s="91"/>
    </row>
    <row r="46" spans="1:11" s="1" customFormat="1" ht="19.5" customHeight="1" thickBot="1" x14ac:dyDescent="0.3">
      <c r="A46" s="123">
        <v>30</v>
      </c>
      <c r="B46" s="124" t="s">
        <v>49</v>
      </c>
      <c r="C46" s="120">
        <v>8</v>
      </c>
      <c r="D46" s="130">
        <v>0</v>
      </c>
      <c r="E46" s="121">
        <f t="shared" si="15"/>
        <v>0</v>
      </c>
      <c r="F46" s="117">
        <v>0.21</v>
      </c>
      <c r="G46" s="118">
        <f t="shared" si="16"/>
        <v>0</v>
      </c>
      <c r="H46" s="119">
        <f t="shared" si="17"/>
        <v>0</v>
      </c>
      <c r="J46" s="98"/>
      <c r="K46" s="91"/>
    </row>
    <row r="47" spans="1:11" s="1" customFormat="1" ht="15.75" thickBot="1" x14ac:dyDescent="0.3">
      <c r="A47" s="135" t="s">
        <v>22</v>
      </c>
      <c r="B47" s="136"/>
      <c r="C47" s="43"/>
      <c r="D47" s="44"/>
      <c r="E47" s="73">
        <f>SUM(E38:E46)</f>
        <v>0</v>
      </c>
      <c r="F47" s="68">
        <v>0.21</v>
      </c>
      <c r="G47" s="78">
        <f t="shared" si="16"/>
        <v>0</v>
      </c>
      <c r="H47" s="59">
        <f t="shared" si="17"/>
        <v>0</v>
      </c>
      <c r="J47" s="98"/>
      <c r="K47" s="91"/>
    </row>
    <row r="48" spans="1:11" ht="15.75" thickBot="1" x14ac:dyDescent="0.3">
      <c r="A48" s="52"/>
      <c r="B48" s="46"/>
      <c r="C48" s="46"/>
      <c r="D48" s="46"/>
      <c r="E48" s="74"/>
      <c r="F48" s="46"/>
      <c r="G48" s="74"/>
      <c r="H48" s="46"/>
      <c r="J48" s="102"/>
      <c r="K48" s="103"/>
    </row>
    <row r="49" spans="1:11" s="1" customFormat="1" ht="15.75" thickBot="1" x14ac:dyDescent="0.3">
      <c r="A49" s="47"/>
      <c r="B49" s="54" t="s">
        <v>44</v>
      </c>
      <c r="C49" s="109"/>
      <c r="D49" s="45"/>
      <c r="E49" s="75">
        <f>SUM(E22+E36+E47)</f>
        <v>0</v>
      </c>
      <c r="F49" s="63">
        <v>0.21</v>
      </c>
      <c r="G49" s="80">
        <f t="shared" ref="G49" si="18">SUM(E49*F49)</f>
        <v>0</v>
      </c>
      <c r="H49" s="58">
        <f>SUM(H22+H36+H47)</f>
        <v>0</v>
      </c>
      <c r="J49" s="104"/>
      <c r="K49" s="103"/>
    </row>
    <row r="50" spans="1:11" s="1" customFormat="1" x14ac:dyDescent="0.25">
      <c r="A50" s="47"/>
      <c r="B50" s="47"/>
      <c r="C50" s="110"/>
      <c r="D50" s="46"/>
      <c r="E50" s="46"/>
      <c r="F50" s="46"/>
      <c r="G50" s="46"/>
      <c r="H50" s="46"/>
      <c r="J50" s="105"/>
      <c r="K50" s="103"/>
    </row>
    <row r="51" spans="1:11" s="1" customFormat="1" x14ac:dyDescent="0.25">
      <c r="A51" s="47"/>
      <c r="B51" s="47"/>
      <c r="C51" s="110"/>
      <c r="D51" s="46"/>
      <c r="E51" s="46"/>
      <c r="F51" s="46"/>
      <c r="G51" s="46"/>
      <c r="H51" s="46"/>
      <c r="J51" s="104"/>
      <c r="K51" s="103"/>
    </row>
    <row r="52" spans="1:11" hidden="1" x14ac:dyDescent="0.25">
      <c r="A52" s="24" t="s">
        <v>28</v>
      </c>
      <c r="B52" s="25"/>
      <c r="C52" s="48"/>
      <c r="D52" s="49"/>
      <c r="E52" s="25"/>
      <c r="F52" s="46"/>
      <c r="G52" s="46"/>
      <c r="H52" s="46"/>
      <c r="J52" s="103"/>
      <c r="K52" s="103"/>
    </row>
    <row r="53" spans="1:11" ht="15.75" hidden="1" thickBot="1" x14ac:dyDescent="0.3">
      <c r="A53" s="13"/>
      <c r="B53" s="14" t="s">
        <v>25</v>
      </c>
      <c r="C53" s="15"/>
      <c r="D53" s="16"/>
      <c r="E53" s="16"/>
      <c r="F53" s="46"/>
      <c r="G53" s="46"/>
      <c r="H53" s="46"/>
      <c r="J53" s="103"/>
      <c r="K53" s="103"/>
    </row>
    <row r="54" spans="1:11" hidden="1" x14ac:dyDescent="0.25">
      <c r="A54" s="17" t="s">
        <v>15</v>
      </c>
      <c r="B54" s="18" t="s">
        <v>16</v>
      </c>
      <c r="C54" s="19">
        <v>4</v>
      </c>
      <c r="D54" s="26"/>
      <c r="E54" s="20"/>
      <c r="F54" s="46"/>
      <c r="G54" s="46"/>
      <c r="H54" s="46"/>
      <c r="J54" s="103"/>
      <c r="K54" s="103"/>
    </row>
    <row r="55" spans="1:11" hidden="1" x14ac:dyDescent="0.25">
      <c r="A55" s="17" t="s">
        <v>17</v>
      </c>
      <c r="B55" s="18" t="s">
        <v>18</v>
      </c>
      <c r="C55" s="19">
        <v>2</v>
      </c>
      <c r="D55" s="26"/>
      <c r="E55" s="20"/>
      <c r="F55" s="46"/>
      <c r="G55" s="46"/>
      <c r="H55" s="46"/>
      <c r="J55" s="103"/>
      <c r="K55" s="103"/>
    </row>
    <row r="56" spans="1:11" ht="15.75" hidden="1" thickBot="1" x14ac:dyDescent="0.3">
      <c r="A56" s="9"/>
      <c r="B56" s="10" t="s">
        <v>26</v>
      </c>
      <c r="C56" s="11"/>
      <c r="D56" s="12"/>
      <c r="E56" s="12"/>
      <c r="F56" s="46"/>
      <c r="G56" s="46"/>
      <c r="H56" s="46"/>
      <c r="J56" s="103"/>
      <c r="K56" s="103"/>
    </row>
    <row r="57" spans="1:11" hidden="1" x14ac:dyDescent="0.25">
      <c r="A57" s="17" t="s">
        <v>15</v>
      </c>
      <c r="B57" s="18" t="s">
        <v>16</v>
      </c>
      <c r="C57" s="19">
        <v>28</v>
      </c>
      <c r="D57" s="26"/>
      <c r="E57" s="20"/>
      <c r="F57" s="46"/>
      <c r="G57" s="46"/>
      <c r="H57" s="46"/>
      <c r="J57" s="103"/>
      <c r="K57" s="103"/>
    </row>
    <row r="58" spans="1:11" hidden="1" x14ac:dyDescent="0.25">
      <c r="A58" s="21" t="s">
        <v>17</v>
      </c>
      <c r="B58" s="22" t="s">
        <v>18</v>
      </c>
      <c r="C58" s="23">
        <v>14</v>
      </c>
      <c r="D58" s="27"/>
      <c r="E58" s="20"/>
      <c r="F58" s="46"/>
      <c r="G58" s="46"/>
      <c r="H58" s="46"/>
      <c r="J58" s="103"/>
      <c r="K58" s="103"/>
    </row>
    <row r="59" spans="1:11" ht="15.75" hidden="1" thickBot="1" x14ac:dyDescent="0.3">
      <c r="A59" s="9"/>
      <c r="B59" s="10" t="s">
        <v>23</v>
      </c>
      <c r="C59" s="11"/>
      <c r="D59" s="12"/>
      <c r="E59" s="12"/>
      <c r="F59" s="46"/>
      <c r="G59" s="46"/>
      <c r="H59" s="46"/>
      <c r="J59" s="103"/>
      <c r="K59" s="103"/>
    </row>
    <row r="60" spans="1:11" hidden="1" x14ac:dyDescent="0.25">
      <c r="A60" s="21" t="s">
        <v>15</v>
      </c>
      <c r="B60" s="22" t="s">
        <v>16</v>
      </c>
      <c r="C60" s="23">
        <v>24</v>
      </c>
      <c r="D60" s="27"/>
      <c r="E60" s="20"/>
      <c r="F60" s="46"/>
      <c r="G60" s="46"/>
      <c r="H60" s="46"/>
      <c r="J60" s="103"/>
      <c r="K60" s="103"/>
    </row>
    <row r="61" spans="1:11" hidden="1" x14ac:dyDescent="0.25">
      <c r="A61" s="137" t="s">
        <v>29</v>
      </c>
      <c r="B61" s="138"/>
      <c r="C61" s="99"/>
      <c r="D61" s="100"/>
      <c r="E61" s="101"/>
      <c r="F61" s="46"/>
      <c r="G61" s="46"/>
      <c r="H61" s="46"/>
      <c r="J61" s="103"/>
      <c r="K61" s="103"/>
    </row>
    <row r="62" spans="1:11" x14ac:dyDescent="0.25">
      <c r="A62" s="91"/>
      <c r="B62" s="91"/>
      <c r="C62" s="91"/>
      <c r="D62" s="66"/>
      <c r="E62" s="107"/>
      <c r="F62" s="66"/>
      <c r="G62" s="46"/>
      <c r="H62" s="46"/>
      <c r="J62" s="103"/>
      <c r="K62" s="103"/>
    </row>
    <row r="63" spans="1:11" x14ac:dyDescent="0.25">
      <c r="A63" s="91"/>
      <c r="B63" s="91"/>
      <c r="C63" s="91"/>
      <c r="D63" s="66"/>
      <c r="E63" s="104"/>
      <c r="F63" s="66"/>
      <c r="G63" s="46"/>
      <c r="H63" s="46"/>
      <c r="J63" s="103"/>
      <c r="K63" s="103"/>
    </row>
    <row r="64" spans="1:11" x14ac:dyDescent="0.25">
      <c r="D64" s="66"/>
      <c r="E64" s="108"/>
      <c r="F64" s="46"/>
      <c r="G64" s="46"/>
      <c r="H64" s="46"/>
      <c r="J64" s="106"/>
      <c r="K64" s="106"/>
    </row>
    <row r="65" spans="4:8" x14ac:dyDescent="0.25">
      <c r="D65" s="91"/>
      <c r="E65" s="91"/>
    </row>
    <row r="68" spans="4:8" x14ac:dyDescent="0.25">
      <c r="H68" s="91"/>
    </row>
    <row r="70" spans="4:8" x14ac:dyDescent="0.25">
      <c r="F70" s="91"/>
    </row>
  </sheetData>
  <mergeCells count="5">
    <mergeCell ref="A22:B22"/>
    <mergeCell ref="A36:B36"/>
    <mergeCell ref="A47:B47"/>
    <mergeCell ref="A61:B61"/>
    <mergeCell ref="A3:C3"/>
  </mergeCells>
  <pageMargins left="0.70866141732283472" right="0.70866141732283472" top="0.39370078740157483" bottom="0.3937007874015748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</vt:lpstr>
      <vt:lpstr>vchod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Fröhlich Jaroslav</dc:creator>
  <cp:lastModifiedBy>Chlanda Oldřich</cp:lastModifiedBy>
  <cp:lastPrinted>2022-10-26T13:46:19Z</cp:lastPrinted>
  <dcterms:created xsi:type="dcterms:W3CDTF">2019-03-26T07:52:25Z</dcterms:created>
  <dcterms:modified xsi:type="dcterms:W3CDTF">2022-11-03T13:51:20Z</dcterms:modified>
</cp:coreProperties>
</file>