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775" activeTab="1"/>
  </bookViews>
  <sheets>
    <sheet name="Rekapitulace" sheetId="5" r:id="rId1"/>
    <sheet name="vchod C" sheetId="1" r:id="rId2"/>
  </sheets>
  <definedNames/>
  <calcPr calcId="191029"/>
</workbook>
</file>

<file path=xl/sharedStrings.xml><?xml version="1.0" encoding="utf-8"?>
<sst xmlns="http://schemas.openxmlformats.org/spreadsheetml/2006/main" count="69" uniqueCount="47">
  <si>
    <t>Číslo položky</t>
  </si>
  <si>
    <t>Název položky</t>
  </si>
  <si>
    <t>Cena celkem
bez DPH</t>
  </si>
  <si>
    <t>Zrcadlová stěna 50 x 180 cm</t>
  </si>
  <si>
    <t>Věšáková stěna  100 x 180 cm</t>
  </si>
  <si>
    <t>Police závěsná   88 x 25 x 25 cm</t>
  </si>
  <si>
    <t>Nástěnné obložky k postelím rovné 200 cm, výška 57 cm</t>
  </si>
  <si>
    <t>Nástěnné obložky k postelím rovné 260 cm, výška 57 cm</t>
  </si>
  <si>
    <t>Nástěnné obložky k postelím rovné 91 cm, výška 57 cm</t>
  </si>
  <si>
    <t>28a</t>
  </si>
  <si>
    <t>žaluzie horizontální, okno + okno</t>
  </si>
  <si>
    <t>28b</t>
  </si>
  <si>
    <t>žaluzie horizontální, okno + balkonové dveře</t>
  </si>
  <si>
    <t>Spižní skříň se zalištováním</t>
  </si>
  <si>
    <t>Skříň úložná 4-dílná vestavná, zališt. 170 x 61,8 x 252   cm</t>
  </si>
  <si>
    <r>
      <t xml:space="preserve">Kuchyňská linka  pro imobilní, délka 300 cm    P/L provedení
</t>
    </r>
    <r>
      <rPr>
        <b/>
        <sz val="10"/>
        <color indexed="8"/>
        <rFont val="Arial"/>
        <family val="2"/>
      </rPr>
      <t>vč. sklokeramické vestavné dvouplotýnky a repase odsavače</t>
    </r>
  </si>
  <si>
    <r>
      <t xml:space="preserve">Kuchyňská linka  délka 240 cm    P/L provedení
</t>
    </r>
    <r>
      <rPr>
        <b/>
        <sz val="10"/>
        <color indexed="8"/>
        <rFont val="Arial"/>
        <family val="2"/>
      </rPr>
      <t>vč. sklokeramické vestavné dvouplotýnky a repase odsavače</t>
    </r>
  </si>
  <si>
    <t xml:space="preserve">Mezisoučet </t>
  </si>
  <si>
    <t>8x čtyřlůžkový pokoj  1.- 8. NP</t>
  </si>
  <si>
    <t>Jednotková cena bez DPH</t>
  </si>
  <si>
    <r>
      <rPr>
        <b/>
        <sz val="10"/>
        <color indexed="8"/>
        <rFont val="Arial"/>
        <family val="2"/>
      </rPr>
      <t xml:space="preserve">    </t>
    </r>
    <r>
      <rPr>
        <b/>
        <u val="single"/>
        <sz val="10"/>
        <color indexed="8"/>
        <rFont val="Arial"/>
        <family val="2"/>
      </rPr>
      <t>2x šestilůžkový pokoj pro imobilní  - 1. NP</t>
    </r>
  </si>
  <si>
    <t>14x šestilůžkový pokoj  2.- 8. NP</t>
  </si>
  <si>
    <t>C/ prvky žaluzií nad rámec zrealizovaného vchodu "D"</t>
  </si>
  <si>
    <t>C/ vchod B - prvky žaluzií nad rámec vchodu "D"</t>
  </si>
  <si>
    <t>Rozpočet mobiliáře vestavěného  - INVESTIČNÍ</t>
  </si>
  <si>
    <t>celkem</t>
  </si>
  <si>
    <t>Sazba DPH</t>
  </si>
  <si>
    <t>DPH celkem</t>
  </si>
  <si>
    <t>Cena celkem
včetně DPH</t>
  </si>
  <si>
    <t xml:space="preserve">prvky vestavěného nábytku </t>
  </si>
  <si>
    <t>Počet kusů</t>
  </si>
  <si>
    <t>bez DPH</t>
  </si>
  <si>
    <t>DPH</t>
  </si>
  <si>
    <t>vč. DPH</t>
  </si>
  <si>
    <t>Obložení volného okraje dělící příčky</t>
  </si>
  <si>
    <t>Garnýž - dvojkolejnička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</si>
  <si>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2x šestilůžková buňka pro imobilní  - 1. NP</t>
    </r>
  </si>
  <si>
    <t>14x šestilůžková buňka  2.- 8. NP</t>
  </si>
  <si>
    <t>8x čtyřlůžková buňka  1.- 8. NP</t>
  </si>
  <si>
    <t>vchod C</t>
  </si>
  <si>
    <t>Název:  Dodávka vestavěného  nábytku pro Palachovy koleje vchod C</t>
  </si>
  <si>
    <t>Vestavěný nábytek - vchod C</t>
  </si>
  <si>
    <t>zakrytí otvoru u stávajících spižních skříní</t>
  </si>
  <si>
    <t>DMTŽ</t>
  </si>
  <si>
    <t>24x bytových jednotek v 1.- 8. NP</t>
  </si>
  <si>
    <r>
      <t>Položkový rozpočet (</t>
    </r>
    <r>
      <rPr>
        <b/>
        <sz val="16"/>
        <color rgb="FFFF0000"/>
        <rFont val="Calibri"/>
        <family val="2"/>
        <scheme val="minor"/>
      </rPr>
      <t>2023)</t>
    </r>
    <r>
      <rPr>
        <b/>
        <sz val="16"/>
        <color theme="1"/>
        <rFont val="Calibri"/>
        <family val="2"/>
        <scheme val="minor"/>
      </rPr>
      <t xml:space="preserve"> - investice</t>
    </r>
  </si>
  <si>
    <t>1 PATRO - Demontáž stávajícího nábytku a stávajících garnýží, likvidace odpadu a uložení na skládku, dle předložené specifikace - NUTNÁ PROHLÍDKA MÍSTA PLNĚNÍ (Kalkulace pro všech 24 bytů - soubor)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</si>
</sst>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/>
    <xf numFmtId="164" fontId="3" fillId="4" borderId="0" xfId="0" applyNumberFormat="1" applyFont="1" applyFill="1"/>
    <xf numFmtId="0" fontId="3" fillId="4" borderId="0" xfId="0" applyFont="1" applyFill="1"/>
    <xf numFmtId="0" fontId="3" fillId="4" borderId="10" xfId="0" applyFont="1" applyFill="1" applyBorder="1"/>
    <xf numFmtId="164" fontId="4" fillId="3" borderId="1" xfId="0" applyNumberFormat="1" applyFont="1" applyFill="1" applyBorder="1" applyAlignment="1">
      <alignment horizontal="right" vertical="center"/>
    </xf>
    <xf numFmtId="164" fontId="4" fillId="3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164" fontId="5" fillId="5" borderId="19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4" fillId="4" borderId="0" xfId="0" applyFont="1" applyFill="1"/>
    <xf numFmtId="164" fontId="4" fillId="4" borderId="10" xfId="0" applyNumberFormat="1" applyFont="1" applyFill="1" applyBorder="1" applyAlignment="1">
      <alignment vertical="center"/>
    </xf>
    <xf numFmtId="9" fontId="4" fillId="0" borderId="16" xfId="0" applyNumberFormat="1" applyFont="1" applyFill="1" applyBorder="1"/>
    <xf numFmtId="9" fontId="4" fillId="0" borderId="2" xfId="0" applyNumberFormat="1" applyFont="1" applyFill="1" applyBorder="1"/>
    <xf numFmtId="0" fontId="4" fillId="0" borderId="0" xfId="0" applyFont="1" applyFill="1"/>
    <xf numFmtId="0" fontId="4" fillId="0" borderId="0" xfId="0" applyFont="1"/>
    <xf numFmtId="164" fontId="4" fillId="0" borderId="0" xfId="0" applyNumberFormat="1" applyFont="1"/>
    <xf numFmtId="8" fontId="4" fillId="6" borderId="23" xfId="0" applyNumberFormat="1" applyFont="1" applyFill="1" applyBorder="1"/>
    <xf numFmtId="8" fontId="4" fillId="6" borderId="24" xfId="0" applyNumberFormat="1" applyFont="1" applyFill="1" applyBorder="1"/>
    <xf numFmtId="8" fontId="4" fillId="6" borderId="25" xfId="0" applyNumberFormat="1" applyFont="1" applyFill="1" applyBorder="1"/>
    <xf numFmtId="8" fontId="5" fillId="6" borderId="26" xfId="0" applyNumberFormat="1" applyFont="1" applyFill="1" applyBorder="1"/>
    <xf numFmtId="164" fontId="12" fillId="6" borderId="26" xfId="0" applyNumberFormat="1" applyFont="1" applyFill="1" applyBorder="1"/>
    <xf numFmtId="0" fontId="11" fillId="6" borderId="22" xfId="0" applyFont="1" applyFill="1" applyBorder="1" applyAlignment="1">
      <alignment horizontal="center" vertical="center" wrapText="1"/>
    </xf>
    <xf numFmtId="9" fontId="4" fillId="0" borderId="26" xfId="0" applyNumberFormat="1" applyFont="1" applyFill="1" applyBorder="1"/>
    <xf numFmtId="9" fontId="4" fillId="0" borderId="6" xfId="0" applyNumberFormat="1" applyFont="1" applyFill="1" applyBorder="1"/>
    <xf numFmtId="4" fontId="4" fillId="0" borderId="0" xfId="0" applyNumberFormat="1" applyFont="1" applyFill="1"/>
    <xf numFmtId="4" fontId="4" fillId="0" borderId="26" xfId="0" applyNumberFormat="1" applyFont="1" applyFill="1" applyBorder="1"/>
    <xf numFmtId="4" fontId="4" fillId="0" borderId="16" xfId="0" applyNumberFormat="1" applyFont="1" applyFill="1" applyBorder="1"/>
    <xf numFmtId="4" fontId="4" fillId="0" borderId="2" xfId="0" applyNumberFormat="1" applyFont="1" applyFill="1" applyBorder="1"/>
    <xf numFmtId="4" fontId="13" fillId="0" borderId="26" xfId="0" applyNumberFormat="1" applyFont="1" applyFill="1" applyBorder="1"/>
    <xf numFmtId="4" fontId="0" fillId="0" borderId="2" xfId="0" applyNumberFormat="1" applyBorder="1"/>
    <xf numFmtId="4" fontId="0" fillId="6" borderId="2" xfId="0" applyNumberFormat="1" applyFill="1" applyBorder="1"/>
    <xf numFmtId="4" fontId="0" fillId="0" borderId="0" xfId="0" applyNumberFormat="1"/>
    <xf numFmtId="4" fontId="9" fillId="0" borderId="26" xfId="0" applyNumberFormat="1" applyFont="1" applyBorder="1"/>
    <xf numFmtId="4" fontId="9" fillId="6" borderId="26" xfId="0" applyNumberFormat="1" applyFont="1" applyFill="1" applyBorder="1"/>
    <xf numFmtId="0" fontId="14" fillId="5" borderId="1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8" fontId="4" fillId="6" borderId="27" xfId="0" applyNumberFormat="1" applyFont="1" applyFill="1" applyBorder="1"/>
    <xf numFmtId="9" fontId="4" fillId="0" borderId="28" xfId="0" applyNumberFormat="1" applyFont="1" applyFill="1" applyBorder="1"/>
    <xf numFmtId="4" fontId="4" fillId="0" borderId="28" xfId="0" applyNumberFormat="1" applyFont="1" applyFill="1" applyBorder="1"/>
    <xf numFmtId="8" fontId="4" fillId="6" borderId="22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15" fillId="0" borderId="0" xfId="0" applyFont="1"/>
    <xf numFmtId="2" fontId="0" fillId="0" borderId="0" xfId="0" applyNumberFormat="1"/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vertical="center"/>
    </xf>
    <xf numFmtId="4" fontId="21" fillId="0" borderId="26" xfId="0" applyNumberFormat="1" applyFont="1" applyFill="1" applyBorder="1"/>
    <xf numFmtId="4" fontId="1" fillId="5" borderId="16" xfId="0" applyNumberFormat="1" applyFont="1" applyFill="1" applyBorder="1" applyAlignment="1">
      <alignment vertical="center"/>
    </xf>
    <xf numFmtId="4" fontId="1" fillId="5" borderId="2" xfId="0" applyNumberFormat="1" applyFont="1" applyFill="1" applyBorder="1" applyAlignment="1">
      <alignment vertical="center"/>
    </xf>
    <xf numFmtId="4" fontId="2" fillId="5" borderId="26" xfId="0" applyNumberFormat="1" applyFont="1" applyFill="1" applyBorder="1"/>
    <xf numFmtId="4" fontId="1" fillId="0" borderId="16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2" fillId="0" borderId="26" xfId="0" applyNumberFormat="1" applyFont="1" applyFill="1" applyBorder="1"/>
    <xf numFmtId="4" fontId="2" fillId="0" borderId="26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0" fontId="0" fillId="0" borderId="0" xfId="0" applyBorder="1"/>
    <xf numFmtId="164" fontId="20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9" fillId="0" borderId="0" xfId="0" applyFont="1" applyBorder="1"/>
    <xf numFmtId="4" fontId="19" fillId="0" borderId="0" xfId="0" applyNumberFormat="1" applyFont="1" applyFill="1" applyBorder="1"/>
    <xf numFmtId="0" fontId="22" fillId="0" borderId="0" xfId="0" applyFont="1"/>
    <xf numFmtId="4" fontId="4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9" fontId="4" fillId="0" borderId="21" xfId="0" applyNumberFormat="1" applyFont="1" applyFill="1" applyBorder="1"/>
    <xf numFmtId="4" fontId="4" fillId="0" borderId="21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/>
    <xf numFmtId="4" fontId="4" fillId="0" borderId="1" xfId="0" applyNumberFormat="1" applyFont="1" applyFill="1" applyBorder="1"/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9" fontId="1" fillId="0" borderId="16" xfId="0" applyNumberFormat="1" applyFont="1" applyFill="1" applyBorder="1"/>
    <xf numFmtId="4" fontId="1" fillId="0" borderId="16" xfId="0" applyNumberFormat="1" applyFont="1" applyFill="1" applyBorder="1"/>
    <xf numFmtId="8" fontId="1" fillId="6" borderId="23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" fontId="4" fillId="7" borderId="10" xfId="0" applyNumberFormat="1" applyFont="1" applyFill="1" applyBorder="1" applyAlignment="1">
      <alignment vertical="center"/>
    </xf>
    <xf numFmtId="4" fontId="1" fillId="7" borderId="31" xfId="0" applyNumberFormat="1" applyFont="1" applyFill="1" applyBorder="1" applyAlignment="1">
      <alignment vertical="center"/>
    </xf>
    <xf numFmtId="4" fontId="4" fillId="7" borderId="32" xfId="0" applyNumberFormat="1" applyFont="1" applyFill="1" applyBorder="1" applyAlignment="1">
      <alignment vertical="center"/>
    </xf>
    <xf numFmtId="4" fontId="4" fillId="7" borderId="33" xfId="0" applyNumberFormat="1" applyFont="1" applyFill="1" applyBorder="1" applyAlignment="1">
      <alignment vertical="center"/>
    </xf>
    <xf numFmtId="4" fontId="1" fillId="7" borderId="33" xfId="0" applyNumberFormat="1" applyFont="1" applyFill="1" applyBorder="1" applyAlignment="1">
      <alignment vertical="center"/>
    </xf>
    <xf numFmtId="4" fontId="4" fillId="7" borderId="31" xfId="0" applyNumberFormat="1" applyFont="1" applyFill="1" applyBorder="1" applyAlignment="1">
      <alignment vertical="center"/>
    </xf>
    <xf numFmtId="4" fontId="4" fillId="7" borderId="29" xfId="0" applyNumberFormat="1" applyFont="1" applyFill="1" applyBorder="1" applyAlignment="1">
      <alignment vertical="center"/>
    </xf>
    <xf numFmtId="4" fontId="4" fillId="7" borderId="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 topLeftCell="A1">
      <selection activeCell="E6" sqref="E6"/>
    </sheetView>
  </sheetViews>
  <sheetFormatPr defaultColWidth="9.140625" defaultRowHeight="15"/>
  <cols>
    <col min="1" max="1" width="19.57421875" style="0" customWidth="1"/>
    <col min="3" max="3" width="13.7109375" style="0" customWidth="1"/>
    <col min="4" max="4" width="12.7109375" style="0" customWidth="1"/>
    <col min="5" max="5" width="13.28125" style="0" customWidth="1"/>
  </cols>
  <sheetData>
    <row r="3" ht="15">
      <c r="A3" t="s">
        <v>24</v>
      </c>
    </row>
    <row r="5" spans="3:5" ht="15">
      <c r="C5" t="s">
        <v>31</v>
      </c>
      <c r="D5" t="s">
        <v>32</v>
      </c>
      <c r="E5" t="s">
        <v>33</v>
      </c>
    </row>
    <row r="6" spans="1:5" ht="15">
      <c r="A6" t="s">
        <v>39</v>
      </c>
      <c r="C6" s="70">
        <f>'vchod C'!E52</f>
        <v>0</v>
      </c>
      <c r="D6" s="70">
        <f>'vchod C'!G52</f>
        <v>0</v>
      </c>
      <c r="E6" s="71">
        <f>'vchod C'!H52</f>
        <v>0</v>
      </c>
    </row>
    <row r="7" spans="3:5" ht="15.75" thickBot="1">
      <c r="C7" s="72"/>
      <c r="D7" s="72"/>
      <c r="E7" s="72"/>
    </row>
    <row r="8" spans="1:5" ht="15.75" thickBot="1">
      <c r="A8" t="s">
        <v>25</v>
      </c>
      <c r="C8" s="73">
        <f>C6</f>
        <v>0</v>
      </c>
      <c r="D8" s="73">
        <f>D6</f>
        <v>0</v>
      </c>
      <c r="E8" s="74">
        <f>E6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110" zoomScaleNormal="110" workbookViewId="0" topLeftCell="A1">
      <selection activeCell="C35" sqref="C35"/>
    </sheetView>
  </sheetViews>
  <sheetFormatPr defaultColWidth="9.140625" defaultRowHeight="15"/>
  <cols>
    <col min="1" max="1" width="8.421875" style="0" customWidth="1"/>
    <col min="2" max="2" width="56.8515625" style="0" customWidth="1"/>
    <col min="3" max="3" width="5.421875" style="0" bestFit="1" customWidth="1"/>
    <col min="4" max="4" width="10.57421875" style="1" customWidth="1"/>
    <col min="5" max="5" width="12.00390625" style="0" customWidth="1"/>
    <col min="6" max="6" width="5.8515625" style="0" customWidth="1"/>
    <col min="7" max="7" width="12.140625" style="0" customWidth="1"/>
    <col min="8" max="8" width="15.140625" style="0" customWidth="1"/>
    <col min="9" max="9" width="13.421875" style="0" customWidth="1"/>
    <col min="10" max="10" width="16.140625" style="0" customWidth="1"/>
    <col min="12" max="12" width="11.8515625" style="0" bestFit="1" customWidth="1"/>
  </cols>
  <sheetData>
    <row r="1" s="1" customFormat="1" ht="48.75" customHeight="1">
      <c r="B1" s="87" t="s">
        <v>45</v>
      </c>
    </row>
    <row r="2" s="1" customFormat="1" ht="19.5" customHeight="1">
      <c r="B2" s="87"/>
    </row>
    <row r="3" spans="1:5" ht="30" customHeight="1">
      <c r="A3" s="143" t="s">
        <v>40</v>
      </c>
      <c r="B3" s="143"/>
      <c r="C3" s="143"/>
      <c r="D3" s="143"/>
      <c r="E3" s="143"/>
    </row>
    <row r="4" spans="1:11" s="1" customFormat="1" ht="15.75" thickBot="1">
      <c r="A4" s="18" t="s">
        <v>29</v>
      </c>
      <c r="B4" s="19"/>
      <c r="C4" s="20"/>
      <c r="D4" s="21"/>
      <c r="E4" s="19"/>
      <c r="F4" s="41"/>
      <c r="G4" s="41"/>
      <c r="H4" s="41"/>
      <c r="J4" s="105"/>
      <c r="K4" s="105"/>
    </row>
    <row r="5" spans="1:11" ht="34.5" thickBot="1">
      <c r="A5" s="42" t="s">
        <v>0</v>
      </c>
      <c r="B5" s="43" t="s">
        <v>1</v>
      </c>
      <c r="C5" s="44" t="s">
        <v>30</v>
      </c>
      <c r="D5" s="45" t="s">
        <v>19</v>
      </c>
      <c r="E5" s="46" t="s">
        <v>2</v>
      </c>
      <c r="F5" s="47" t="s">
        <v>26</v>
      </c>
      <c r="G5" s="47" t="s">
        <v>27</v>
      </c>
      <c r="H5" s="62" t="s">
        <v>28</v>
      </c>
      <c r="J5" s="106"/>
      <c r="K5" s="105"/>
    </row>
    <row r="6" spans="1:11" ht="15.75" thickBot="1">
      <c r="A6" s="38"/>
      <c r="B6" s="75" t="s">
        <v>36</v>
      </c>
      <c r="C6" s="39"/>
      <c r="D6" s="40"/>
      <c r="E6" s="40"/>
      <c r="J6" s="105"/>
      <c r="K6" s="105"/>
    </row>
    <row r="7" spans="1:11" ht="15">
      <c r="A7" s="33">
        <v>4</v>
      </c>
      <c r="B7" s="34" t="s">
        <v>3</v>
      </c>
      <c r="C7" s="35">
        <v>2</v>
      </c>
      <c r="D7" s="136">
        <v>0</v>
      </c>
      <c r="E7" s="96">
        <f>SUM(C7*D7)</f>
        <v>0</v>
      </c>
      <c r="F7" s="52">
        <v>0.21</v>
      </c>
      <c r="G7" s="67">
        <f aca="true" t="shared" si="0" ref="G7:G15">SUM(E7*F7)</f>
        <v>0</v>
      </c>
      <c r="H7" s="57">
        <f aca="true" t="shared" si="1" ref="H7:H15">SUM(E7+G7)</f>
        <v>0</v>
      </c>
      <c r="J7" s="107"/>
      <c r="K7" s="105"/>
    </row>
    <row r="8" spans="1:11" ht="15">
      <c r="A8" s="26">
        <v>5</v>
      </c>
      <c r="B8" s="27" t="s">
        <v>4</v>
      </c>
      <c r="C8" s="3">
        <v>2</v>
      </c>
      <c r="D8" s="133">
        <v>0</v>
      </c>
      <c r="E8" s="97">
        <f aca="true" t="shared" si="2" ref="E8:E14">SUM(C8*D8)</f>
        <v>0</v>
      </c>
      <c r="F8" s="53">
        <v>0.21</v>
      </c>
      <c r="G8" s="68">
        <f t="shared" si="0"/>
        <v>0</v>
      </c>
      <c r="H8" s="58">
        <f t="shared" si="1"/>
        <v>0</v>
      </c>
      <c r="J8" s="107"/>
      <c r="K8" s="105"/>
    </row>
    <row r="9" spans="1:11" ht="15">
      <c r="A9" s="26">
        <v>12</v>
      </c>
      <c r="B9" s="29" t="s">
        <v>5</v>
      </c>
      <c r="C9" s="3">
        <v>12</v>
      </c>
      <c r="D9" s="133">
        <v>0</v>
      </c>
      <c r="E9" s="97">
        <f t="shared" si="2"/>
        <v>0</v>
      </c>
      <c r="F9" s="53">
        <v>0.21</v>
      </c>
      <c r="G9" s="68">
        <f t="shared" si="0"/>
        <v>0</v>
      </c>
      <c r="H9" s="58">
        <f t="shared" si="1"/>
        <v>0</v>
      </c>
      <c r="J9" s="107"/>
      <c r="K9" s="105"/>
    </row>
    <row r="10" spans="1:11" ht="15">
      <c r="A10" s="26">
        <v>13</v>
      </c>
      <c r="B10" s="29" t="s">
        <v>6</v>
      </c>
      <c r="C10" s="3">
        <v>10</v>
      </c>
      <c r="D10" s="133">
        <v>0</v>
      </c>
      <c r="E10" s="97">
        <f t="shared" si="2"/>
        <v>0</v>
      </c>
      <c r="F10" s="53">
        <v>0.21</v>
      </c>
      <c r="G10" s="68">
        <f t="shared" si="0"/>
        <v>0</v>
      </c>
      <c r="H10" s="58">
        <f t="shared" si="1"/>
        <v>0</v>
      </c>
      <c r="J10" s="107"/>
      <c r="K10" s="105"/>
    </row>
    <row r="11" spans="1:11" ht="15">
      <c r="A11" s="26">
        <v>14</v>
      </c>
      <c r="B11" s="29" t="s">
        <v>7</v>
      </c>
      <c r="C11" s="3">
        <v>2</v>
      </c>
      <c r="D11" s="133">
        <v>0</v>
      </c>
      <c r="E11" s="97">
        <f t="shared" si="2"/>
        <v>0</v>
      </c>
      <c r="F11" s="53">
        <v>0.21</v>
      </c>
      <c r="G11" s="68">
        <f t="shared" si="0"/>
        <v>0</v>
      </c>
      <c r="H11" s="58">
        <f t="shared" si="1"/>
        <v>0</v>
      </c>
      <c r="J11" s="107"/>
      <c r="K11" s="105"/>
    </row>
    <row r="12" spans="1:11" ht="15">
      <c r="A12" s="26">
        <v>15</v>
      </c>
      <c r="B12" s="29" t="s">
        <v>8</v>
      </c>
      <c r="C12" s="3">
        <v>4</v>
      </c>
      <c r="D12" s="133">
        <v>0</v>
      </c>
      <c r="E12" s="97">
        <f t="shared" si="2"/>
        <v>0</v>
      </c>
      <c r="F12" s="53">
        <v>0.21</v>
      </c>
      <c r="G12" s="68">
        <f t="shared" si="0"/>
        <v>0</v>
      </c>
      <c r="H12" s="58">
        <f t="shared" si="1"/>
        <v>0</v>
      </c>
      <c r="J12" s="107"/>
      <c r="K12" s="105"/>
    </row>
    <row r="13" spans="1:11" ht="30" customHeight="1">
      <c r="A13" s="26">
        <v>25</v>
      </c>
      <c r="B13" s="29" t="s">
        <v>15</v>
      </c>
      <c r="C13" s="3">
        <v>2</v>
      </c>
      <c r="D13" s="133">
        <v>0</v>
      </c>
      <c r="E13" s="97">
        <f t="shared" si="2"/>
        <v>0</v>
      </c>
      <c r="F13" s="53">
        <v>0.21</v>
      </c>
      <c r="G13" s="68">
        <f t="shared" si="0"/>
        <v>0</v>
      </c>
      <c r="H13" s="58">
        <f t="shared" si="1"/>
        <v>0</v>
      </c>
      <c r="J13" s="107"/>
      <c r="K13" s="105"/>
    </row>
    <row r="14" spans="1:18" ht="15.75" thickBot="1">
      <c r="A14" s="78">
        <v>27</v>
      </c>
      <c r="B14" s="29" t="s">
        <v>35</v>
      </c>
      <c r="C14" s="77">
        <v>6</v>
      </c>
      <c r="D14" s="138">
        <v>0</v>
      </c>
      <c r="E14" s="97">
        <f t="shared" si="2"/>
        <v>0</v>
      </c>
      <c r="F14" s="53">
        <v>0.21</v>
      </c>
      <c r="G14" s="68">
        <f>SUM(E14*F14)</f>
        <v>0</v>
      </c>
      <c r="H14" s="59">
        <f t="shared" si="1"/>
        <v>0</v>
      </c>
      <c r="I14" s="111"/>
      <c r="J14" s="107"/>
      <c r="K14" s="105"/>
      <c r="R14" s="88"/>
    </row>
    <row r="15" spans="1:11" s="1" customFormat="1" ht="15.75" thickBot="1">
      <c r="A15" s="139" t="s">
        <v>17</v>
      </c>
      <c r="B15" s="140"/>
      <c r="C15" s="49"/>
      <c r="D15" s="112"/>
      <c r="E15" s="98">
        <f>SUM(E7:E14)</f>
        <v>0</v>
      </c>
      <c r="F15" s="64">
        <v>0.21</v>
      </c>
      <c r="G15" s="66">
        <f t="shared" si="0"/>
        <v>0</v>
      </c>
      <c r="H15" s="60">
        <f t="shared" si="1"/>
        <v>0</v>
      </c>
      <c r="J15" s="108"/>
      <c r="K15" s="105"/>
    </row>
    <row r="16" spans="1:11" ht="15.75" thickBot="1">
      <c r="A16" s="36"/>
      <c r="B16" s="76" t="s">
        <v>37</v>
      </c>
      <c r="C16" s="37"/>
      <c r="D16" s="113"/>
      <c r="E16" s="89"/>
      <c r="F16" s="54"/>
      <c r="G16" s="65"/>
      <c r="H16" s="54"/>
      <c r="J16" s="105"/>
      <c r="K16" s="105"/>
    </row>
    <row r="17" spans="1:11" ht="15">
      <c r="A17" s="33">
        <v>4</v>
      </c>
      <c r="B17" s="34" t="s">
        <v>3</v>
      </c>
      <c r="C17" s="35">
        <v>14</v>
      </c>
      <c r="D17" s="136">
        <v>0</v>
      </c>
      <c r="E17" s="99">
        <f aca="true" t="shared" si="3" ref="E17:E23">SUM(C17*D17)</f>
        <v>0</v>
      </c>
      <c r="F17" s="52">
        <v>0.21</v>
      </c>
      <c r="G17" s="67">
        <f aca="true" t="shared" si="4" ref="G17:G26">SUM(E17*F17)</f>
        <v>0</v>
      </c>
      <c r="H17" s="57">
        <f aca="true" t="shared" si="5" ref="H17:H26">SUM(E17+G17)</f>
        <v>0</v>
      </c>
      <c r="J17" s="107"/>
      <c r="K17" s="105"/>
    </row>
    <row r="18" spans="1:11" ht="15">
      <c r="A18" s="26">
        <v>5</v>
      </c>
      <c r="B18" s="27" t="s">
        <v>4</v>
      </c>
      <c r="C18" s="3">
        <v>14</v>
      </c>
      <c r="D18" s="133">
        <v>0</v>
      </c>
      <c r="E18" s="100">
        <f t="shared" si="3"/>
        <v>0</v>
      </c>
      <c r="F18" s="53">
        <v>0.21</v>
      </c>
      <c r="G18" s="68">
        <f t="shared" si="4"/>
        <v>0</v>
      </c>
      <c r="H18" s="58">
        <f t="shared" si="5"/>
        <v>0</v>
      </c>
      <c r="J18" s="107"/>
      <c r="K18" s="105"/>
    </row>
    <row r="19" spans="1:11" ht="15">
      <c r="A19" s="26">
        <v>12</v>
      </c>
      <c r="B19" s="29" t="s">
        <v>5</v>
      </c>
      <c r="C19" s="3">
        <v>84</v>
      </c>
      <c r="D19" s="133">
        <v>0</v>
      </c>
      <c r="E19" s="100">
        <f t="shared" si="3"/>
        <v>0</v>
      </c>
      <c r="F19" s="53">
        <v>0.21</v>
      </c>
      <c r="G19" s="68">
        <f t="shared" si="4"/>
        <v>0</v>
      </c>
      <c r="H19" s="58">
        <f t="shared" si="5"/>
        <v>0</v>
      </c>
      <c r="J19" s="107"/>
      <c r="K19" s="105"/>
    </row>
    <row r="20" spans="1:11" ht="15">
      <c r="A20" s="26">
        <v>13</v>
      </c>
      <c r="B20" s="29" t="s">
        <v>6</v>
      </c>
      <c r="C20" s="3">
        <v>70</v>
      </c>
      <c r="D20" s="133">
        <v>0</v>
      </c>
      <c r="E20" s="100">
        <f t="shared" si="3"/>
        <v>0</v>
      </c>
      <c r="F20" s="53">
        <v>0.21</v>
      </c>
      <c r="G20" s="68">
        <f t="shared" si="4"/>
        <v>0</v>
      </c>
      <c r="H20" s="58">
        <f t="shared" si="5"/>
        <v>0</v>
      </c>
      <c r="J20" s="107"/>
      <c r="K20" s="105"/>
    </row>
    <row r="21" spans="1:11" ht="15">
      <c r="A21" s="26">
        <v>14</v>
      </c>
      <c r="B21" s="29" t="s">
        <v>7</v>
      </c>
      <c r="C21" s="3">
        <v>14</v>
      </c>
      <c r="D21" s="133">
        <v>0</v>
      </c>
      <c r="E21" s="100">
        <f t="shared" si="3"/>
        <v>0</v>
      </c>
      <c r="F21" s="53">
        <v>0.21</v>
      </c>
      <c r="G21" s="68">
        <f t="shared" si="4"/>
        <v>0</v>
      </c>
      <c r="H21" s="58">
        <f t="shared" si="5"/>
        <v>0</v>
      </c>
      <c r="J21" s="107"/>
      <c r="K21" s="105"/>
    </row>
    <row r="22" spans="1:11" ht="15">
      <c r="A22" s="26">
        <v>15</v>
      </c>
      <c r="B22" s="29" t="s">
        <v>8</v>
      </c>
      <c r="C22" s="3">
        <v>28</v>
      </c>
      <c r="D22" s="133">
        <v>0</v>
      </c>
      <c r="E22" s="100">
        <f>SUM(C22*D22)</f>
        <v>0</v>
      </c>
      <c r="F22" s="53">
        <v>0.21</v>
      </c>
      <c r="G22" s="68">
        <f t="shared" si="4"/>
        <v>0</v>
      </c>
      <c r="H22" s="58">
        <f t="shared" si="5"/>
        <v>0</v>
      </c>
      <c r="J22" s="107"/>
      <c r="K22" s="105"/>
    </row>
    <row r="23" spans="1:11" ht="27.75" customHeight="1">
      <c r="A23" s="26">
        <v>18</v>
      </c>
      <c r="B23" s="29" t="s">
        <v>16</v>
      </c>
      <c r="C23" s="3">
        <v>14</v>
      </c>
      <c r="D23" s="133">
        <v>0</v>
      </c>
      <c r="E23" s="100">
        <f t="shared" si="3"/>
        <v>0</v>
      </c>
      <c r="F23" s="53">
        <v>0.21</v>
      </c>
      <c r="G23" s="68">
        <f t="shared" si="4"/>
        <v>0</v>
      </c>
      <c r="H23" s="58">
        <f t="shared" si="5"/>
        <v>0</v>
      </c>
      <c r="J23" s="107"/>
      <c r="K23" s="105"/>
    </row>
    <row r="24" spans="1:11" s="1" customFormat="1" ht="15">
      <c r="A24" s="26">
        <v>27</v>
      </c>
      <c r="B24" s="29" t="s">
        <v>35</v>
      </c>
      <c r="C24" s="3">
        <v>42</v>
      </c>
      <c r="D24" s="134">
        <v>0</v>
      </c>
      <c r="E24" s="100">
        <f>SUM(C24*D24)</f>
        <v>0</v>
      </c>
      <c r="F24" s="53">
        <v>0.21</v>
      </c>
      <c r="G24" s="68">
        <f>SUM(E24*F24)</f>
        <v>0</v>
      </c>
      <c r="H24" s="58">
        <f>SUM(E24+G24)</f>
        <v>0</v>
      </c>
      <c r="J24" s="107"/>
      <c r="K24" s="105"/>
    </row>
    <row r="25" spans="1:11" s="1" customFormat="1" ht="15.75" thickBot="1">
      <c r="A25" s="129">
        <v>28</v>
      </c>
      <c r="B25" s="85" t="s">
        <v>42</v>
      </c>
      <c r="C25" s="86">
        <v>14</v>
      </c>
      <c r="D25" s="137">
        <v>0</v>
      </c>
      <c r="E25" s="101">
        <f>SUM(C25*D25)</f>
        <v>0</v>
      </c>
      <c r="F25" s="80">
        <v>0.21</v>
      </c>
      <c r="G25" s="81">
        <f>SUM(E25*F25)</f>
        <v>0</v>
      </c>
      <c r="H25" s="79">
        <f>SUM(E25+G25)</f>
        <v>0</v>
      </c>
      <c r="J25" s="107"/>
      <c r="K25" s="105"/>
    </row>
    <row r="26" spans="1:11" s="1" customFormat="1" ht="15.75" thickBot="1">
      <c r="A26" s="139" t="s">
        <v>17</v>
      </c>
      <c r="B26" s="140"/>
      <c r="C26" s="49"/>
      <c r="D26" s="114"/>
      <c r="E26" s="102">
        <f>SUM(E17:E25)</f>
        <v>0</v>
      </c>
      <c r="F26" s="64">
        <v>0.21</v>
      </c>
      <c r="G26" s="66">
        <f t="shared" si="4"/>
        <v>0</v>
      </c>
      <c r="H26" s="60">
        <f t="shared" si="5"/>
        <v>0</v>
      </c>
      <c r="J26" s="107"/>
      <c r="K26" s="105"/>
    </row>
    <row r="27" spans="1:11" ht="15.75" thickBot="1">
      <c r="A27" s="36"/>
      <c r="B27" s="76" t="s">
        <v>38</v>
      </c>
      <c r="C27" s="37"/>
      <c r="D27" s="113"/>
      <c r="E27" s="89"/>
      <c r="F27" s="54"/>
      <c r="G27" s="65"/>
      <c r="H27" s="54"/>
      <c r="J27" s="107"/>
      <c r="K27" s="105"/>
    </row>
    <row r="28" spans="1:11" ht="15">
      <c r="A28" s="123">
        <v>4</v>
      </c>
      <c r="B28" s="124" t="s">
        <v>3</v>
      </c>
      <c r="C28" s="125">
        <v>8</v>
      </c>
      <c r="D28" s="132">
        <v>0</v>
      </c>
      <c r="E28" s="99">
        <f aca="true" t="shared" si="6" ref="E28:E36">SUM(C28*D28)</f>
        <v>0</v>
      </c>
      <c r="F28" s="126">
        <v>0.21</v>
      </c>
      <c r="G28" s="127">
        <f aca="true" t="shared" si="7" ref="G28:G37">SUM(E28*F28)</f>
        <v>0</v>
      </c>
      <c r="H28" s="128">
        <f aca="true" t="shared" si="8" ref="H28:H37">SUM(E28+G28)</f>
        <v>0</v>
      </c>
      <c r="J28" s="107"/>
      <c r="K28" s="105"/>
    </row>
    <row r="29" spans="1:11" s="1" customFormat="1" ht="15">
      <c r="A29" s="25">
        <v>5</v>
      </c>
      <c r="B29" s="119" t="s">
        <v>4</v>
      </c>
      <c r="C29" s="2">
        <v>8</v>
      </c>
      <c r="D29" s="133">
        <v>0</v>
      </c>
      <c r="E29" s="120">
        <f aca="true" t="shared" si="9" ref="E29">SUM(C29*D29)</f>
        <v>0</v>
      </c>
      <c r="F29" s="121">
        <v>0.21</v>
      </c>
      <c r="G29" s="122">
        <f aca="true" t="shared" si="10" ref="G29">SUM(E29*F29)</f>
        <v>0</v>
      </c>
      <c r="H29" s="59">
        <f aca="true" t="shared" si="11" ref="H29">SUM(E29+G29)</f>
        <v>0</v>
      </c>
      <c r="J29" s="107"/>
      <c r="K29" s="105"/>
    </row>
    <row r="30" spans="1:11" ht="15">
      <c r="A30" s="26">
        <v>12</v>
      </c>
      <c r="B30" s="29" t="s">
        <v>5</v>
      </c>
      <c r="C30" s="3">
        <v>32</v>
      </c>
      <c r="D30" s="133">
        <v>0</v>
      </c>
      <c r="E30" s="100">
        <f t="shared" si="6"/>
        <v>0</v>
      </c>
      <c r="F30" s="53">
        <v>0.21</v>
      </c>
      <c r="G30" s="68">
        <f t="shared" si="7"/>
        <v>0</v>
      </c>
      <c r="H30" s="58">
        <f t="shared" si="8"/>
        <v>0</v>
      </c>
      <c r="J30" s="107"/>
      <c r="K30" s="105"/>
    </row>
    <row r="31" spans="1:11" ht="15">
      <c r="A31" s="30">
        <v>13</v>
      </c>
      <c r="B31" s="29" t="s">
        <v>6</v>
      </c>
      <c r="C31" s="3">
        <v>32</v>
      </c>
      <c r="D31" s="133">
        <v>0</v>
      </c>
      <c r="E31" s="100">
        <f t="shared" si="6"/>
        <v>0</v>
      </c>
      <c r="F31" s="53">
        <v>0.21</v>
      </c>
      <c r="G31" s="68">
        <f t="shared" si="7"/>
        <v>0</v>
      </c>
      <c r="H31" s="58">
        <f t="shared" si="8"/>
        <v>0</v>
      </c>
      <c r="J31" s="107"/>
      <c r="K31" s="105"/>
    </row>
    <row r="32" spans="1:11" s="1" customFormat="1" ht="15">
      <c r="A32" s="30">
        <v>16</v>
      </c>
      <c r="B32" s="29" t="s">
        <v>13</v>
      </c>
      <c r="C32" s="3">
        <v>8</v>
      </c>
      <c r="D32" s="133">
        <v>0</v>
      </c>
      <c r="E32" s="100">
        <f t="shared" si="6"/>
        <v>0</v>
      </c>
      <c r="F32" s="53">
        <v>0.21</v>
      </c>
      <c r="G32" s="68">
        <f t="shared" si="7"/>
        <v>0</v>
      </c>
      <c r="H32" s="58">
        <f t="shared" si="8"/>
        <v>0</v>
      </c>
      <c r="J32" s="107"/>
      <c r="K32" s="105"/>
    </row>
    <row r="33" spans="1:11" ht="28.5" customHeight="1">
      <c r="A33" s="26">
        <v>18</v>
      </c>
      <c r="B33" s="29" t="s">
        <v>16</v>
      </c>
      <c r="C33" s="3">
        <v>8</v>
      </c>
      <c r="D33" s="133">
        <v>0</v>
      </c>
      <c r="E33" s="100">
        <f t="shared" si="6"/>
        <v>0</v>
      </c>
      <c r="F33" s="53">
        <v>0.21</v>
      </c>
      <c r="G33" s="68">
        <f t="shared" si="7"/>
        <v>0</v>
      </c>
      <c r="H33" s="58">
        <f t="shared" si="8"/>
        <v>0</v>
      </c>
      <c r="J33" s="107"/>
      <c r="K33" s="105"/>
    </row>
    <row r="34" spans="1:11" ht="15">
      <c r="A34" s="25">
        <v>19</v>
      </c>
      <c r="B34" s="29" t="s">
        <v>14</v>
      </c>
      <c r="C34" s="2">
        <v>8</v>
      </c>
      <c r="D34" s="133">
        <v>0</v>
      </c>
      <c r="E34" s="100">
        <f t="shared" si="6"/>
        <v>0</v>
      </c>
      <c r="F34" s="53">
        <v>0.21</v>
      </c>
      <c r="G34" s="68">
        <f t="shared" si="7"/>
        <v>0</v>
      </c>
      <c r="H34" s="58">
        <f t="shared" si="8"/>
        <v>0</v>
      </c>
      <c r="J34" s="107"/>
      <c r="K34" s="105"/>
    </row>
    <row r="35" spans="1:11" s="1" customFormat="1" ht="15">
      <c r="A35" s="26">
        <v>27</v>
      </c>
      <c r="B35" s="29" t="s">
        <v>35</v>
      </c>
      <c r="C35" s="3">
        <v>24</v>
      </c>
      <c r="D35" s="134">
        <v>0</v>
      </c>
      <c r="E35" s="100">
        <f aca="true" t="shared" si="12" ref="E35">SUM(C35*D35)</f>
        <v>0</v>
      </c>
      <c r="F35" s="53">
        <v>0.21</v>
      </c>
      <c r="G35" s="68">
        <f aca="true" t="shared" si="13" ref="G35">SUM(E35*F35)</f>
        <v>0</v>
      </c>
      <c r="H35" s="58">
        <f aca="true" t="shared" si="14" ref="H35">SUM(E35+G35)</f>
        <v>0</v>
      </c>
      <c r="J35" s="107"/>
      <c r="K35" s="105"/>
    </row>
    <row r="36" spans="1:11" ht="15.75" thickBot="1">
      <c r="A36" s="30">
        <v>29</v>
      </c>
      <c r="B36" s="83" t="s">
        <v>34</v>
      </c>
      <c r="C36" s="84">
        <v>8</v>
      </c>
      <c r="D36" s="135">
        <v>0</v>
      </c>
      <c r="E36" s="100">
        <f t="shared" si="6"/>
        <v>0</v>
      </c>
      <c r="F36" s="53">
        <v>0.21</v>
      </c>
      <c r="G36" s="68">
        <f t="shared" si="7"/>
        <v>0</v>
      </c>
      <c r="H36" s="58">
        <f t="shared" si="8"/>
        <v>0</v>
      </c>
      <c r="J36" s="107"/>
      <c r="K36" s="105"/>
    </row>
    <row r="37" spans="1:11" s="1" customFormat="1" ht="15.75" thickBot="1">
      <c r="A37" s="139" t="s">
        <v>17</v>
      </c>
      <c r="B37" s="140"/>
      <c r="C37" s="48"/>
      <c r="D37" s="115"/>
      <c r="E37" s="103">
        <f>SUM(E28:E36)</f>
        <v>0</v>
      </c>
      <c r="F37" s="64">
        <v>0.21</v>
      </c>
      <c r="G37" s="66">
        <f t="shared" si="7"/>
        <v>0</v>
      </c>
      <c r="H37" s="60">
        <f t="shared" si="8"/>
        <v>0</v>
      </c>
      <c r="J37" s="107"/>
      <c r="K37" s="105"/>
    </row>
    <row r="38" spans="1:11" s="1" customFormat="1" ht="15.75" thickBot="1">
      <c r="A38" s="36"/>
      <c r="B38" s="76" t="s">
        <v>44</v>
      </c>
      <c r="C38" s="37"/>
      <c r="D38" s="113"/>
      <c r="E38" s="89"/>
      <c r="F38" s="54"/>
      <c r="G38" s="65"/>
      <c r="H38" s="54"/>
      <c r="J38" s="107"/>
      <c r="K38" s="105"/>
    </row>
    <row r="39" spans="1:11" s="1" customFormat="1" ht="67.5" customHeight="1" thickBot="1">
      <c r="A39" s="130" t="s">
        <v>43</v>
      </c>
      <c r="B39" s="116" t="s">
        <v>46</v>
      </c>
      <c r="C39" s="48">
        <v>1</v>
      </c>
      <c r="D39" s="131">
        <v>0</v>
      </c>
      <c r="E39" s="104">
        <f aca="true" t="shared" si="15" ref="E39">SUM(C39*D39)</f>
        <v>0</v>
      </c>
      <c r="F39" s="117">
        <v>0.21</v>
      </c>
      <c r="G39" s="118">
        <f aca="true" t="shared" si="16" ref="G39:G40">SUM(E39*F39)</f>
        <v>0</v>
      </c>
      <c r="H39" s="82">
        <f aca="true" t="shared" si="17" ref="H39">SUM(E39+G39)</f>
        <v>0</v>
      </c>
      <c r="J39" s="107"/>
      <c r="K39" s="105"/>
    </row>
    <row r="40" spans="1:11" s="1" customFormat="1" ht="15.75" thickBot="1">
      <c r="A40" s="139" t="s">
        <v>17</v>
      </c>
      <c r="B40" s="140"/>
      <c r="C40" s="48"/>
      <c r="D40" s="115"/>
      <c r="E40" s="103">
        <f>SUM(E39)</f>
        <v>0</v>
      </c>
      <c r="F40" s="64">
        <v>0.21</v>
      </c>
      <c r="G40" s="66">
        <f t="shared" si="16"/>
        <v>0</v>
      </c>
      <c r="H40" s="60">
        <f>SUM(E40+G40)</f>
        <v>0</v>
      </c>
      <c r="J40" s="107"/>
      <c r="K40" s="105"/>
    </row>
    <row r="41" spans="4:11" s="1" customFormat="1" ht="15.75" thickBot="1">
      <c r="D41" s="55">
        <v>0</v>
      </c>
      <c r="E41" s="90"/>
      <c r="F41" s="55"/>
      <c r="G41" s="55"/>
      <c r="H41" s="55"/>
      <c r="J41" s="105"/>
      <c r="K41" s="105"/>
    </row>
    <row r="42" spans="1:11" ht="15" hidden="1">
      <c r="A42" s="18" t="s">
        <v>22</v>
      </c>
      <c r="B42" s="19"/>
      <c r="C42" s="20"/>
      <c r="D42" s="50"/>
      <c r="E42" s="19"/>
      <c r="F42" s="55"/>
      <c r="G42" s="55"/>
      <c r="H42" s="55"/>
      <c r="J42" s="105"/>
      <c r="K42" s="105"/>
    </row>
    <row r="43" spans="1:11" ht="15.75" hidden="1" thickBot="1">
      <c r="A43" s="8"/>
      <c r="B43" s="9" t="s">
        <v>20</v>
      </c>
      <c r="C43" s="10"/>
      <c r="D43" s="11"/>
      <c r="E43" s="91"/>
      <c r="F43" s="55"/>
      <c r="G43" s="55"/>
      <c r="H43" s="55"/>
      <c r="J43" s="105"/>
      <c r="K43" s="105"/>
    </row>
    <row r="44" spans="1:11" ht="15" hidden="1">
      <c r="A44" s="12" t="s">
        <v>9</v>
      </c>
      <c r="B44" s="13" t="s">
        <v>10</v>
      </c>
      <c r="C44" s="14">
        <v>4</v>
      </c>
      <c r="D44" s="23"/>
      <c r="E44" s="92" t="e">
        <f>SUM(C44*#REF!)</f>
        <v>#REF!</v>
      </c>
      <c r="F44" s="55"/>
      <c r="G44" s="55"/>
      <c r="H44" s="55"/>
      <c r="J44" s="105"/>
      <c r="K44" s="105"/>
    </row>
    <row r="45" spans="1:11" ht="15" hidden="1">
      <c r="A45" s="12" t="s">
        <v>11</v>
      </c>
      <c r="B45" s="13" t="s">
        <v>12</v>
      </c>
      <c r="C45" s="14">
        <v>2</v>
      </c>
      <c r="D45" s="23"/>
      <c r="E45" s="92" t="e">
        <f>SUM(C45*#REF!)</f>
        <v>#REF!</v>
      </c>
      <c r="F45" s="55"/>
      <c r="G45" s="55"/>
      <c r="H45" s="55"/>
      <c r="J45" s="105"/>
      <c r="K45" s="105"/>
    </row>
    <row r="46" spans="1:11" ht="15.75" hidden="1" thickBot="1">
      <c r="A46" s="4"/>
      <c r="B46" s="5" t="s">
        <v>21</v>
      </c>
      <c r="C46" s="6"/>
      <c r="D46" s="7"/>
      <c r="E46" s="93"/>
      <c r="F46" s="55"/>
      <c r="G46" s="55"/>
      <c r="H46" s="55"/>
      <c r="J46" s="105"/>
      <c r="K46" s="105"/>
    </row>
    <row r="47" spans="1:11" ht="15" hidden="1">
      <c r="A47" s="12" t="s">
        <v>9</v>
      </c>
      <c r="B47" s="13" t="s">
        <v>10</v>
      </c>
      <c r="C47" s="14">
        <v>28</v>
      </c>
      <c r="D47" s="23"/>
      <c r="E47" s="92" t="e">
        <f>SUM(C47*#REF!)</f>
        <v>#REF!</v>
      </c>
      <c r="F47" s="55"/>
      <c r="G47" s="55"/>
      <c r="H47" s="55"/>
      <c r="J47" s="105"/>
      <c r="K47" s="105"/>
    </row>
    <row r="48" spans="1:11" ht="15" hidden="1">
      <c r="A48" s="15" t="s">
        <v>11</v>
      </c>
      <c r="B48" s="16" t="s">
        <v>12</v>
      </c>
      <c r="C48" s="17">
        <v>14</v>
      </c>
      <c r="D48" s="24"/>
      <c r="E48" s="92" t="e">
        <f>SUM(C48*#REF!)</f>
        <v>#REF!</v>
      </c>
      <c r="F48" s="55"/>
      <c r="G48" s="55"/>
      <c r="H48" s="55"/>
      <c r="J48" s="105"/>
      <c r="K48" s="105"/>
    </row>
    <row r="49" spans="1:11" ht="15.75" hidden="1" thickBot="1">
      <c r="A49" s="4"/>
      <c r="B49" s="5" t="s">
        <v>18</v>
      </c>
      <c r="C49" s="6"/>
      <c r="D49" s="7"/>
      <c r="E49" s="93"/>
      <c r="F49" s="55"/>
      <c r="G49" s="55"/>
      <c r="H49" s="55"/>
      <c r="J49" s="105"/>
      <c r="K49" s="105"/>
    </row>
    <row r="50" spans="1:11" ht="15" hidden="1">
      <c r="A50" s="15" t="s">
        <v>9</v>
      </c>
      <c r="B50" s="16" t="s">
        <v>10</v>
      </c>
      <c r="C50" s="17">
        <v>24</v>
      </c>
      <c r="D50" s="24"/>
      <c r="E50" s="92" t="e">
        <f>SUM(C50*#REF!)</f>
        <v>#REF!</v>
      </c>
      <c r="F50" s="55"/>
      <c r="G50" s="55"/>
      <c r="H50" s="55"/>
      <c r="J50" s="105"/>
      <c r="K50" s="105"/>
    </row>
    <row r="51" spans="1:11" ht="15.75" hidden="1" thickBot="1">
      <c r="A51" s="141" t="s">
        <v>23</v>
      </c>
      <c r="B51" s="142"/>
      <c r="C51" s="22"/>
      <c r="D51" s="51"/>
      <c r="E51" s="94" t="e">
        <f>SUM(E44)+E45+E47+E48+E50</f>
        <v>#REF!</v>
      </c>
      <c r="F51" s="55"/>
      <c r="G51" s="55"/>
      <c r="H51" s="55"/>
      <c r="J51" s="105"/>
      <c r="K51" s="105"/>
    </row>
    <row r="52" spans="1:11" s="1" customFormat="1" ht="15.75" thickBot="1">
      <c r="A52" s="28"/>
      <c r="B52" s="32" t="s">
        <v>41</v>
      </c>
      <c r="C52" s="31"/>
      <c r="D52" s="54"/>
      <c r="E52" s="95">
        <f>SUM(E15+E26+E37+E40)</f>
        <v>0</v>
      </c>
      <c r="F52" s="63">
        <v>0.21</v>
      </c>
      <c r="G52" s="69">
        <f>SUM(E52*F52)</f>
        <v>0</v>
      </c>
      <c r="H52" s="61">
        <f>SUM(H15+H26+H37+H40)</f>
        <v>0</v>
      </c>
      <c r="J52" s="105"/>
      <c r="K52" s="105"/>
    </row>
    <row r="53" spans="4:8" ht="15">
      <c r="D53" s="55"/>
      <c r="E53" s="55"/>
      <c r="F53" s="55"/>
      <c r="G53" s="55"/>
      <c r="H53" s="55"/>
    </row>
    <row r="54" spans="4:8" ht="15">
      <c r="D54" s="55"/>
      <c r="E54" s="56"/>
      <c r="F54" s="55"/>
      <c r="G54" s="55"/>
      <c r="H54" s="55"/>
    </row>
    <row r="56" spans="2:7" ht="15">
      <c r="B56" s="109"/>
      <c r="C56" s="105"/>
      <c r="D56" s="105"/>
      <c r="E56" s="110"/>
      <c r="F56" s="105"/>
      <c r="G56" s="105"/>
    </row>
    <row r="57" spans="2:7" ht="15">
      <c r="B57" s="105"/>
      <c r="C57" s="105"/>
      <c r="D57" s="105"/>
      <c r="E57" s="105"/>
      <c r="F57" s="105"/>
      <c r="G57" s="105"/>
    </row>
  </sheetData>
  <mergeCells count="6">
    <mergeCell ref="A15:B15"/>
    <mergeCell ref="A26:B26"/>
    <mergeCell ref="A37:B37"/>
    <mergeCell ref="A51:B51"/>
    <mergeCell ref="A3:E3"/>
    <mergeCell ref="A40:B40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Fröhlich Jaroslav</dc:creator>
  <cp:keywords/>
  <dc:description/>
  <cp:lastModifiedBy>Chlanda Oldřich</cp:lastModifiedBy>
  <cp:lastPrinted>2022-10-24T07:36:32Z</cp:lastPrinted>
  <dcterms:created xsi:type="dcterms:W3CDTF">2019-03-26T07:52:25Z</dcterms:created>
  <dcterms:modified xsi:type="dcterms:W3CDTF">2023-02-22T09:22:47Z</dcterms:modified>
  <cp:category/>
  <cp:version/>
  <cp:contentType/>
  <cp:contentStatus/>
</cp:coreProperties>
</file>