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427"/>
  <workbookPr defaultThemeVersion="166925"/>
  <bookViews>
    <workbookView xWindow="65416" yWindow="65416" windowWidth="29040" windowHeight="15840" activeTab="0"/>
  </bookViews>
  <sheets>
    <sheet name="titulní list" sheetId="3" r:id="rId1"/>
    <sheet name="Nabidka_01" sheetId="1" r:id="rId2"/>
    <sheet name="Nabidka_01_OU" sheetId="4" r:id="rId3"/>
    <sheet name="Nabidka_01_Rizika" sheetId="6" r:id="rId4"/>
    <sheet name="Nabidka_02" sheetId="17" r:id="rId5"/>
    <sheet name="Nabidka_03" sheetId="7" r:id="rId6"/>
    <sheet name="Nabidka_03_OU" sheetId="8" r:id="rId7"/>
    <sheet name="Nabidka_03_Rizika" sheetId="9" r:id="rId8"/>
    <sheet name="Hodnoceni_stav_220406" sheetId="10" r:id="rId9"/>
    <sheet name="Hodnoceni_stav_220511" sheetId="11" r:id="rId10"/>
    <sheet name="Hodnoceni_stav_220629" sheetId="12" r:id="rId11"/>
    <sheet name="Hodnoceni_stav_220715" sheetId="14" r:id="rId12"/>
    <sheet name="Hodnoceni_stav_220803" sheetId="15" r:id="rId13"/>
    <sheet name="Hodnoceni_stav_final" sheetId="16" r:id="rId14"/>
    <sheet name="Zdroj" sheetId="2" state="hidden" r:id="rId15"/>
  </sheets>
  <definedNames>
    <definedName name="_ftn1" localSheetId="2">'Nabidka_01_OU'!#REF!</definedName>
    <definedName name="_ftn1" localSheetId="3">'Nabidka_01_Rizika'!#REF!</definedName>
    <definedName name="_ftn1" localSheetId="6">'Nabidka_03_OU'!#REF!</definedName>
    <definedName name="_ftn1" localSheetId="7">'Nabidka_03_Rizika'!#REF!</definedName>
    <definedName name="_ftnref1" localSheetId="2">'Nabidka_01_OU'!$F$5</definedName>
    <definedName name="_ftnref1" localSheetId="3">'Nabidka_01_Rizika'!$K$5</definedName>
    <definedName name="_ftnref1" localSheetId="6">'Nabidka_03_OU'!$F$5</definedName>
    <definedName name="_ftnref1" localSheetId="7">'Nabidka_03_Rizika'!$K$5</definedName>
    <definedName name="_Ref69116521" localSheetId="1">'Nabidka_01'!#REF!</definedName>
    <definedName name="_Ref69116521" localSheetId="4">'Nabidka_02'!#REF!</definedName>
    <definedName name="_Ref79053531" localSheetId="1">'Nabidka_01'!#REF!</definedName>
    <definedName name="_Ref79053531" localSheetId="4">'Nabidka_02'!#REF!</definedName>
    <definedName name="_Ref79053531" localSheetId="5">'Nabidka_03'!#REF!</definedName>
    <definedName name="_Ref82006949" localSheetId="1">'Nabidka_01'!#REF!</definedName>
    <definedName name="_Ref82006949" localSheetId="4">'Nabidka_02'!#REF!</definedName>
    <definedName name="_Ref82006949" localSheetId="5">'Nabidka_03'!#REF!</definedName>
    <definedName name="_xlnm.Print_Area" localSheetId="1">'Nabidka_01'!$A$1:$I$139</definedName>
    <definedName name="_xlnm.Print_Area" localSheetId="2">'Nabidka_01_OU'!$B$2:$K$8</definedName>
    <definedName name="_xlnm.Print_Area" localSheetId="3">'Nabidka_01_Rizika'!$B$2:$P$6</definedName>
    <definedName name="_xlnm.Print_Area" localSheetId="4">'Nabidka_02'!$A$1:$I$9</definedName>
    <definedName name="_xlnm.Print_Area" localSheetId="5">'Nabidka_03'!$A$1:$I$130</definedName>
    <definedName name="_xlnm.Print_Area" localSheetId="7">'Nabidka_03_Rizika'!$B$2:$O$5</definedName>
    <definedName name="_xlnm.Print_Area" localSheetId="0">'titulní list'!$A$1:$I$10</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<sst xmlns="http://schemas.openxmlformats.org/spreadsheetml/2006/main" count="1431" uniqueCount="427">
  <si>
    <t>ÚČAST.</t>
  </si>
  <si>
    <t>ZÁVĚR</t>
  </si>
  <si>
    <t>Č.</t>
  </si>
  <si>
    <t>KRITÉRIUM / PARAMETR</t>
  </si>
  <si>
    <t>TVRZENÍ ÚČASTNÍKA</t>
  </si>
  <si>
    <t>UPŘESNĚNÍ</t>
  </si>
  <si>
    <t>PŘEDLOŽENÝ DOKLAD</t>
  </si>
  <si>
    <t>DOSTATEČNOST DOKLADU</t>
  </si>
  <si>
    <t>ORIGINÁL DOKLADU</t>
  </si>
  <si>
    <t>DOSTUPNOST ORIGINÁLU</t>
  </si>
  <si>
    <t>POZNÁMKA</t>
  </si>
  <si>
    <t>IDENTIFIKACE ÚČASTNÍKA</t>
  </si>
  <si>
    <t>Kontaktní osoba</t>
  </si>
  <si>
    <t>Telefon</t>
  </si>
  <si>
    <t>E-mail</t>
  </si>
  <si>
    <t>ÚVODNÍ PROHLÁŠENÍ</t>
  </si>
  <si>
    <t>Účastník prokázal splnění stanovených zadávacích podmínek v rozsahu úvodního prohlášení.</t>
  </si>
  <si>
    <t>Účastník čestně prohlašuje, že:</t>
  </si>
  <si>
    <t>se pečlivě seznámil se zadávacími podmínkami, porozuměl jim a mj. tak používá veškeré pojmy a zkratky v souladu se zadávací dokumentací; a</t>
  </si>
  <si>
    <t>ano</t>
  </si>
  <si>
    <t>ČP (form.)</t>
  </si>
  <si>
    <t>není relevantní</t>
  </si>
  <si>
    <t>výše uvedená kontaktní osoba je oprávněna k jednání za účastníka v Řízení.</t>
  </si>
  <si>
    <t>ZÁKLADNÍ ZPŮSOBILOST</t>
  </si>
  <si>
    <t>Účastník prokázal splnění stanovených podmínek základní způsobilosti.</t>
  </si>
  <si>
    <t>způsobilost v rozsahu § 74 ZZVZ</t>
  </si>
  <si>
    <t>ne</t>
  </si>
  <si>
    <t>volně dostupné</t>
  </si>
  <si>
    <t>PROFESNÍ ZPŮSOBILOST</t>
  </si>
  <si>
    <t>3.1</t>
  </si>
  <si>
    <t>OBCHODNÍ REJSTŘÍK NEBO JINÁ OBDOBNÁ EVIDENCE</t>
  </si>
  <si>
    <t>způsobilost v rozsahu § 77 odst. 1 ZZVZ</t>
  </si>
  <si>
    <t>3.2</t>
  </si>
  <si>
    <t>OPRÁVNĚNÍ K PODNIKÁNÍ</t>
  </si>
  <si>
    <t>provádění staveb, jejich změn a odstraňování</t>
  </si>
  <si>
    <t>nutno doplnit před uzavřením Smlouvy</t>
  </si>
  <si>
    <t>Účastník prokázal splnění stanovených podmínek ekonomické kvalifikace.</t>
  </si>
  <si>
    <t>5</t>
  </si>
  <si>
    <t>TECHNICKÁ KVALIFIKACE - REFERENČNÍ ZAKÁZKY</t>
  </si>
  <si>
    <t>5.1</t>
  </si>
  <si>
    <t>Identifikace zakázky a klienta</t>
  </si>
  <si>
    <t>Název zakázky:</t>
  </si>
  <si>
    <t>Klient:</t>
  </si>
  <si>
    <t>Kontaktní osoba, telefon, e-mail:</t>
  </si>
  <si>
    <t>Povinné parametry</t>
  </si>
  <si>
    <t>seznam (form.)</t>
  </si>
  <si>
    <t>rovnocenný</t>
  </si>
  <si>
    <r>
      <t xml:space="preserve">Zakázka byla dokončena </t>
    </r>
    <r>
      <rPr>
        <b/>
        <sz val="10"/>
        <color theme="1"/>
        <rFont val="Arial"/>
        <family val="2"/>
      </rPr>
      <t>nejdéle 5 let před zahájením Řízení</t>
    </r>
    <r>
      <rPr>
        <sz val="10"/>
        <color theme="1"/>
        <rFont val="Arial"/>
        <family val="2"/>
      </rPr>
      <t xml:space="preserve"> nebo </t>
    </r>
    <r>
      <rPr>
        <b/>
        <sz val="10"/>
        <color theme="1"/>
        <rFont val="Arial"/>
        <family val="2"/>
      </rPr>
      <t>po zahájení Řízení</t>
    </r>
    <r>
      <rPr>
        <sz val="10"/>
        <color theme="1"/>
        <rFont val="Arial"/>
        <family val="2"/>
      </rPr>
      <t>:</t>
    </r>
  </si>
  <si>
    <t>TECHNICKÁ KVALIFIKACE - REALIZAČNÍ TÝM</t>
  </si>
  <si>
    <t>Účastník prokázal splnění stanovených podmínek technické kvalifikace v rozsahu realizačního týmu.</t>
  </si>
  <si>
    <t>ZÁSTUPCE ZHOTOVITELE</t>
  </si>
  <si>
    <t>Jméno a příjmení:</t>
  </si>
  <si>
    <r>
      <t>Účastník</t>
    </r>
    <r>
      <rPr>
        <b/>
        <sz val="10"/>
        <color theme="1"/>
        <rFont val="Arial"/>
        <family val="2"/>
      </rPr>
      <t xml:space="preserve"> čestně prohlašuje,</t>
    </r>
    <r>
      <rPr>
        <sz val="10"/>
        <color theme="1"/>
        <rFont val="Arial"/>
        <family val="2"/>
      </rPr>
      <t xml:space="preserve"> že daná osoba:</t>
    </r>
  </si>
  <si>
    <r>
      <t xml:space="preserve">je </t>
    </r>
    <r>
      <rPr>
        <b/>
        <sz val="10"/>
        <color theme="1"/>
        <rFont val="Arial"/>
        <family val="2"/>
      </rPr>
      <t>rodilým mluvčím</t>
    </r>
    <r>
      <rPr>
        <sz val="10"/>
        <color theme="1"/>
        <rFont val="Arial"/>
        <family val="2"/>
      </rPr>
      <t xml:space="preserve"> </t>
    </r>
    <r>
      <rPr>
        <b/>
        <sz val="10"/>
        <color theme="1"/>
        <rFont val="Arial"/>
        <family val="2"/>
      </rPr>
      <t>českého</t>
    </r>
    <r>
      <rPr>
        <sz val="10"/>
        <color theme="1"/>
        <rFont val="Arial"/>
        <family val="2"/>
      </rPr>
      <t xml:space="preserve"> nebo </t>
    </r>
    <r>
      <rPr>
        <b/>
        <sz val="10"/>
        <color theme="1"/>
        <rFont val="Arial"/>
        <family val="2"/>
      </rPr>
      <t>slovenského jazyka</t>
    </r>
    <r>
      <rPr>
        <sz val="10"/>
        <color theme="1"/>
        <rFont val="Arial"/>
        <family val="2"/>
      </rPr>
      <t xml:space="preserve">, nebo má znalost některého z uvedených jazyků </t>
    </r>
    <r>
      <rPr>
        <b/>
        <sz val="10"/>
        <color theme="1"/>
        <rFont val="Arial"/>
        <family val="2"/>
      </rPr>
      <t>min. na úrovni B2</t>
    </r>
    <r>
      <rPr>
        <sz val="10"/>
        <color theme="1"/>
        <rFont val="Arial"/>
        <family val="2"/>
      </rPr>
      <t xml:space="preserve"> podle Společného evropského referenčního rámce;</t>
    </r>
  </si>
  <si>
    <r>
      <t xml:space="preserve">je držitelem </t>
    </r>
    <r>
      <rPr>
        <b/>
        <sz val="10"/>
        <color theme="1"/>
        <rFont val="Arial"/>
        <family val="2"/>
      </rPr>
      <t>osvědčení o autorizaci</t>
    </r>
    <r>
      <rPr>
        <sz val="10"/>
        <color theme="1"/>
        <rFont val="Arial"/>
        <family val="2"/>
      </rPr>
      <t xml:space="preserve"> podle zákona o autorizaci pro obor </t>
    </r>
    <r>
      <rPr>
        <b/>
        <sz val="10"/>
        <color theme="1"/>
        <rFont val="Arial"/>
        <family val="2"/>
      </rPr>
      <t xml:space="preserve">pozemní stavby </t>
    </r>
    <r>
      <rPr>
        <sz val="10"/>
        <color theme="1"/>
        <rFont val="Arial"/>
        <family val="2"/>
      </rPr>
      <t>nebo jiného obdobného dokladu vydaného podle právního řádu státu odlišného od České republiky;</t>
    </r>
  </si>
  <si>
    <t>Zkušenost č. 1</t>
  </si>
  <si>
    <r>
      <t xml:space="preserve">Splnění výše uvedeného parametru </t>
    </r>
    <r>
      <rPr>
        <b/>
        <sz val="10"/>
        <color theme="1"/>
        <rFont val="Arial"/>
        <family val="2"/>
      </rPr>
      <t>jednoznačně vyplývá</t>
    </r>
    <r>
      <rPr>
        <sz val="10"/>
        <color theme="1"/>
        <rFont val="Arial"/>
        <family val="2"/>
      </rPr>
      <t xml:space="preserve"> z následujícího dokladu či dokladů:</t>
    </r>
  </si>
  <si>
    <t>osvědčení</t>
  </si>
  <si>
    <t>Zkušenost č. 2</t>
  </si>
  <si>
    <t>7</t>
  </si>
  <si>
    <t>Účastník prokázal splnění stanovených podmínek technické kvalifikace v rozsahu další technické kvalifikace.</t>
  </si>
  <si>
    <t>SEZNAM JINÝCH OSOB</t>
  </si>
  <si>
    <t>Účastník prokázal splnění stanovených zadávacích podmínek v rozsahu seznamu jiných osob (včetně jeho nepředložení, pokud ze žádosti o účast nevyplývá prokazování části kvalifikace prostřednictvím jiných osob).</t>
  </si>
  <si>
    <t>Jiná osoba č. 1</t>
  </si>
  <si>
    <t>Identifikace jiné osoby</t>
  </si>
  <si>
    <t>Název:</t>
  </si>
  <si>
    <t>Sídlo:</t>
  </si>
  <si>
    <t>IČO:</t>
  </si>
  <si>
    <t>Další údaje</t>
  </si>
  <si>
    <t>Dotčená část kvalifikace:</t>
  </si>
  <si>
    <t>Rozsah závazku jiné osoby:</t>
  </si>
  <si>
    <t>výpis z SKD</t>
  </si>
  <si>
    <t>Účastník prokázal splnění stanovených podmínek profesní způsobilosti.</t>
  </si>
  <si>
    <t>Účastník prokázal splnění stanovených podmínek technické kvalifikace v rozsahu referenčních zakázek.</t>
  </si>
  <si>
    <t>nedovede/nechce odpovědět</t>
  </si>
  <si>
    <t>12/2019</t>
  </si>
  <si>
    <t>jiný</t>
  </si>
  <si>
    <t>TVRZENÍ ÚČASTNÍKA, DOSTATEČNOST DOKLADU</t>
  </si>
  <si>
    <t>ČP</t>
  </si>
  <si>
    <t>podle § 75</t>
  </si>
  <si>
    <t>JSEO</t>
  </si>
  <si>
    <t>doplněno</t>
  </si>
  <si>
    <t>[Vyberte možnost z rozevíracího seznamu]</t>
  </si>
  <si>
    <t>ZÁVĚR - ÚVODNÍ PROHLÁŠENÍ</t>
  </si>
  <si>
    <t>ZÁVĚR - ZÁKLADNÍ ZPŮSOBILOST</t>
  </si>
  <si>
    <t>Účastník neprokázal splnění stanovených podmínek základní způsobilosti.</t>
  </si>
  <si>
    <t>ZÁVĚR - PROFESNÍ ZPŮSOBILOST</t>
  </si>
  <si>
    <t>Účastník neprokázal splnění stanovených podmínek profesní způsobilosti.</t>
  </si>
  <si>
    <t>ZÁVĚR - EKONOMICKÁ KVALIFIKACE</t>
  </si>
  <si>
    <t>Účastník neprokázal splnění stanovených podmínek ekonomické kvalifikace.</t>
  </si>
  <si>
    <t>ZÁVĚR - TECHNICKÁ KVALIFIKACE - REFERENČNÍ ZAKÁZKY</t>
  </si>
  <si>
    <t>Účastník neprokázal splnění stanovených podmínek technické kvalifikace v rozsahu referenčních zakázek.</t>
  </si>
  <si>
    <t>ZÁVĚR - TECHNICKÁ KVALIFIKACE - REALIZAČNÍ TÝM</t>
  </si>
  <si>
    <t>Účastník neprokázal splnění stanovených podmínek technické kvalifikace v rozsahu realizačního týmu.</t>
  </si>
  <si>
    <t>ZÁVĚR - TECHNICKÁ KVALIFIKACE - DALŠÍ TECHNICKÁ KVALIFIKACE</t>
  </si>
  <si>
    <t>Účastník neprokázal splnění stanovených podmínek technické kvalifikace v rozsahu další technické kvalifikace.</t>
  </si>
  <si>
    <t>ZÁVĚR - SEZNAM JINÝCH OSOB</t>
  </si>
  <si>
    <t>Doklady o kvalifikaci jiné osoby:</t>
  </si>
  <si>
    <t>Účastník neprokázal splnění stanovených zadávacích podmínek v rozsahu úvodního prohlášení.</t>
  </si>
  <si>
    <t>Účastník neprokázal splnění stanovených zadávacích podmínek v rozsahu seznamu jiných osob.</t>
  </si>
  <si>
    <r>
      <rPr>
        <b/>
        <sz val="10"/>
        <color theme="1"/>
        <rFont val="Arial"/>
        <family val="2"/>
      </rPr>
      <t>Osvědčení</t>
    </r>
    <r>
      <rPr>
        <sz val="10"/>
        <color theme="1"/>
        <rFont val="Arial"/>
        <family val="2"/>
      </rPr>
      <t xml:space="preserve"> klienta o realizaci zakázky (</t>
    </r>
    <r>
      <rPr>
        <b/>
        <sz val="10"/>
        <color theme="1"/>
        <rFont val="Arial"/>
        <family val="2"/>
      </rPr>
      <t>nemuselo být součástí nabídky</t>
    </r>
    <r>
      <rPr>
        <sz val="10"/>
        <color theme="1"/>
        <rFont val="Arial"/>
        <family val="2"/>
      </rPr>
      <t>)</t>
    </r>
  </si>
  <si>
    <t>v Nabídce</t>
  </si>
  <si>
    <r>
      <t xml:space="preserve">má </t>
    </r>
    <r>
      <rPr>
        <b/>
        <sz val="10"/>
        <color theme="1"/>
        <rFont val="Arial"/>
        <family val="2"/>
      </rPr>
      <t>zkušenost</t>
    </r>
    <r>
      <rPr>
        <sz val="10"/>
        <color theme="1"/>
        <rFont val="Arial"/>
        <family val="2"/>
      </rPr>
      <t xml:space="preserve"> spočívající v </t>
    </r>
    <r>
      <rPr>
        <b/>
        <sz val="10"/>
        <color theme="1"/>
        <rFont val="Arial"/>
        <family val="2"/>
      </rPr>
      <t>účasti na níže uvedených zakázkách</t>
    </r>
    <r>
      <rPr>
        <sz val="10"/>
        <color theme="1"/>
        <rFont val="Arial"/>
        <family val="2"/>
      </rPr>
      <t xml:space="preserve"> v účastníkem specifikovaném rozsahu.</t>
    </r>
  </si>
  <si>
    <r>
      <t xml:space="preserve">Daná osoba měla při realizaci zakázky </t>
    </r>
    <r>
      <rPr>
        <b/>
        <sz val="10"/>
        <color theme="1"/>
        <rFont val="Arial"/>
        <family val="2"/>
      </rPr>
      <t>obdobnou odpovědnost</t>
    </r>
    <r>
      <rPr>
        <sz val="10"/>
        <color theme="1"/>
        <rFont val="Arial"/>
        <family val="2"/>
      </rPr>
      <t xml:space="preserve"> a vykonávala </t>
    </r>
    <r>
      <rPr>
        <b/>
        <sz val="10"/>
        <color theme="1"/>
        <rFont val="Arial"/>
        <family val="2"/>
      </rPr>
      <t>obdobné činnosti</t>
    </r>
    <r>
      <rPr>
        <sz val="10"/>
        <color theme="1"/>
        <rFont val="Arial"/>
        <family val="2"/>
      </rPr>
      <t xml:space="preserve"> jako </t>
    </r>
    <r>
      <rPr>
        <b/>
        <sz val="10"/>
        <color theme="1"/>
        <rFont val="Arial"/>
        <family val="2"/>
      </rPr>
      <t>Zástupce zhotovitele</t>
    </r>
    <r>
      <rPr>
        <sz val="10"/>
        <color theme="1"/>
        <rFont val="Arial"/>
        <family val="2"/>
      </rPr>
      <t xml:space="preserve"> </t>
    </r>
    <r>
      <rPr>
        <b/>
        <sz val="10"/>
        <color theme="1"/>
        <rFont val="Arial"/>
        <family val="2"/>
      </rPr>
      <t>podle  formuláře Nabídky</t>
    </r>
    <r>
      <rPr>
        <sz val="10"/>
        <color theme="1"/>
        <rFont val="Arial"/>
        <family val="2"/>
      </rPr>
      <t xml:space="preserve">, a to alespoň po dobu </t>
    </r>
    <r>
      <rPr>
        <b/>
        <sz val="10"/>
        <color theme="1"/>
        <rFont val="Arial"/>
        <family val="2"/>
      </rPr>
      <t>50 %</t>
    </r>
    <r>
      <rPr>
        <sz val="10"/>
        <color theme="1"/>
        <rFont val="Arial"/>
        <family val="2"/>
      </rPr>
      <t> doby realizace zakázky:</t>
    </r>
  </si>
  <si>
    <t>Účastník prokázal splnění podmínek kvalifikace a dalších zadávacích podmínek veřejné zakázky.</t>
  </si>
  <si>
    <t>Účastník neprokázal splnění podmínek kvalifikace nebo dalších zadávacích podmínek týkajících se veřejné zakázky a bude nebo již byl vyloučen z účasti v Řízení.</t>
  </si>
  <si>
    <t>ZÁVĚR - DALŠÍ PODMÍNKY PRO UZAVŘENÍ SMLOUVY</t>
  </si>
  <si>
    <t>Účastník prokázal splnění stanovených zadávacích podmínek v rozsahu stanoveném v Zadávací dokumentaci.</t>
  </si>
  <si>
    <t>Účastník neprokázal splnění stanovených zadávacích podmínek v rozsahu v rozsahu stanoveném v Zadávací dokumentaci.</t>
  </si>
  <si>
    <t>UHK - modernizace a rekonstrukce budovy C</t>
  </si>
  <si>
    <t>Chládek a Tintěra, Pardubice a.s.</t>
  </si>
  <si>
    <t>K Vápence 2677, 530 02 Pardubice</t>
  </si>
  <si>
    <t>252 53 361</t>
  </si>
  <si>
    <t>Ing. Martin Dvořák</t>
  </si>
  <si>
    <t>725 601 942</t>
  </si>
  <si>
    <t>martin.dvorak@cht-pce.cz</t>
  </si>
  <si>
    <t>ke dni 25.03.2022</t>
  </si>
  <si>
    <t>REFERENČNÍ ZAKÁZKY</t>
  </si>
  <si>
    <t>4</t>
  </si>
  <si>
    <t>4.1</t>
  </si>
  <si>
    <t>Obytná zóna Nový Žižkov – CI, CII, DI</t>
  </si>
  <si>
    <t>Nový Žižkov s.r.o., Hellichova 795, 290 01 Poděbrady</t>
  </si>
  <si>
    <t>Ing. Radek Pilař, Projektový ředitel, LOUDA REALITY a.s., reality@louda.cz; 325 498 888</t>
  </si>
  <si>
    <r>
      <t xml:space="preserve">Zakázka zahrnovala opravu, rekonstrukci nebo
restaurování </t>
    </r>
    <r>
      <rPr>
        <b/>
        <sz val="10"/>
        <color theme="1"/>
        <rFont val="Arial"/>
        <family val="2"/>
      </rPr>
      <t>nemovité kulturní památky</t>
    </r>
    <r>
      <rPr>
        <sz val="10"/>
        <color theme="1"/>
        <rFont val="Arial"/>
        <family val="2"/>
      </rPr>
      <t>:</t>
    </r>
  </si>
  <si>
    <r>
      <t xml:space="preserve">Zakázka zahrnovala stavbu </t>
    </r>
    <r>
      <rPr>
        <b/>
        <sz val="10"/>
        <color theme="1"/>
        <rFont val="Arial"/>
        <family val="2"/>
      </rPr>
      <t>Relevantní budovy</t>
    </r>
    <r>
      <rPr>
        <sz val="10"/>
        <color theme="1"/>
        <rFont val="Arial"/>
        <family val="2"/>
      </rPr>
      <t xml:space="preserve">, jejíž
konečná cena byla alespoň </t>
    </r>
    <r>
      <rPr>
        <b/>
        <sz val="10"/>
        <color theme="1"/>
        <rFont val="Arial"/>
        <family val="2"/>
      </rPr>
      <t>100 mil. Kč bez DPH</t>
    </r>
    <r>
      <rPr>
        <sz val="10"/>
        <color theme="1"/>
        <rFont val="Arial"/>
        <family val="2"/>
      </rPr>
      <t>:</t>
    </r>
  </si>
  <si>
    <t>07/2021</t>
  </si>
  <si>
    <t>263 615 658,- Kč bez DPH</t>
  </si>
  <si>
    <t>doplněno dne 20.4.2022</t>
  </si>
  <si>
    <t>požadavek splněn Referenční zakázkou č. 3 (postačovala pouze 1 ze 3 referenčních zakázek)</t>
  </si>
  <si>
    <t>Referenční zakázka č. 1</t>
  </si>
  <si>
    <t>Internát Heyrovského 1213, Hradec Králové -
rekonstrukce</t>
  </si>
  <si>
    <t>Armádní servisní, příspěvková organizace; Pobabská
589/1160 00 Praha 6 - Dejvice</t>
  </si>
  <si>
    <t>Jaroslav Martínek; referent investičních akcí tel.: 602 279 459
email: jaroslav.martinek@as-po.cz</t>
  </si>
  <si>
    <t>Referenční zakázka č. 2</t>
  </si>
  <si>
    <t>09/2019</t>
  </si>
  <si>
    <t>1.12.2021</t>
  </si>
  <si>
    <t>30.11.2019</t>
  </si>
  <si>
    <t>Referenční zakázka č. 3</t>
  </si>
  <si>
    <t>UK – SBZ – Kompletní rekonstrukce Celetná 13</t>
  </si>
  <si>
    <t>Univerzita Karlova Ovocný trh 560/5, 116 36 Praha</t>
  </si>
  <si>
    <t>Ing. Antonín Rezek, ředitel Správy budov a zařízení, tel: 224 491 544, email:antonin.rezek@ruk.cuni.cz</t>
  </si>
  <si>
    <t>130.177 mil. Kč bez DPH</t>
  </si>
  <si>
    <t>217 899 406 (podíl 108,9 mil.) Kč bez DPH</t>
  </si>
  <si>
    <t>jedná se o referenci prokazovanou prostřednictvím jiné osoby</t>
  </si>
  <si>
    <t>11.3.2020</t>
  </si>
  <si>
    <t>ČKAIT 0602356</t>
  </si>
  <si>
    <r>
      <t xml:space="preserve">Zakázka byla </t>
    </r>
    <r>
      <rPr>
        <b/>
        <sz val="10"/>
        <color theme="1"/>
        <rFont val="Arial"/>
        <family val="2"/>
      </rPr>
      <t>dokončena nejdéle 10 let před</t>
    </r>
    <r>
      <rPr>
        <sz val="10"/>
        <color theme="1"/>
        <rFont val="Arial"/>
        <family val="2"/>
      </rPr>
      <t xml:space="preserve"> zahájením Řízení nebo po zahájení Řízení:</t>
    </r>
  </si>
  <si>
    <r>
      <t>Zakázka zahrnovala s</t>
    </r>
    <r>
      <rPr>
        <b/>
        <sz val="10"/>
        <color theme="1"/>
        <rFont val="Arial"/>
        <family val="2"/>
      </rPr>
      <t>tavbu Relevantní budovy</t>
    </r>
    <r>
      <rPr>
        <sz val="10"/>
        <color theme="1"/>
        <rFont val="Arial"/>
        <family val="2"/>
      </rPr>
      <t>, jejíž konečná cena byla alespoň</t>
    </r>
    <r>
      <rPr>
        <b/>
        <sz val="10"/>
        <color theme="1"/>
        <rFont val="Arial"/>
        <family val="2"/>
      </rPr>
      <t xml:space="preserve"> 100 mil. Kč bez DPH:</t>
    </r>
  </si>
  <si>
    <r>
      <t xml:space="preserve">Zakázka zahrnovala </t>
    </r>
    <r>
      <rPr>
        <b/>
        <sz val="10"/>
        <color theme="1"/>
        <rFont val="Arial"/>
        <family val="2"/>
      </rPr>
      <t>opravu, rekonstrukci nebo
restaurování nemovité kulturní památky</t>
    </r>
    <r>
      <rPr>
        <sz val="10"/>
        <color theme="1"/>
        <rFont val="Arial"/>
        <family val="2"/>
      </rPr>
      <t>:</t>
    </r>
  </si>
  <si>
    <t>02/2019</t>
  </si>
  <si>
    <t>cca 100% doby realizace zakázky</t>
  </si>
  <si>
    <t>profesní životopis</t>
  </si>
  <si>
    <t>141 mil. Kč bez DPH</t>
  </si>
  <si>
    <t>osvědčení klienta</t>
  </si>
  <si>
    <t>20.4.2022</t>
  </si>
  <si>
    <t>Rekonstrukce a dostavba centrální části areálu Ústavu organické chemie a biochemie AV ČR, v.v.i.</t>
  </si>
  <si>
    <t>Ústav organické chemie a biochemie Akademie věd České republiky, v.v.i; Flemingovo nám. 2166 10 Praha 6</t>
  </si>
  <si>
    <t>Ing. Jiří Špička, zástupce ředitele, tel.: +420 220 183 111; mob.: +420 603 449; e-mail: spicka@uochb.cas.cz</t>
  </si>
  <si>
    <t>11/2016</t>
  </si>
  <si>
    <t>cca 66 % doby realizace zakázky</t>
  </si>
  <si>
    <t>profesní životopis/čestné prohlášení</t>
  </si>
  <si>
    <t>14.4.2022</t>
  </si>
  <si>
    <t>Zkušenost č. 3</t>
  </si>
  <si>
    <t>Revitalizace Městských lázní na galerijní objekt</t>
  </si>
  <si>
    <t>Statutární město Liberec; Náměstí Dr.E.Beneše 1, 460 59 Liberec</t>
  </si>
  <si>
    <t>Pavel Smarž; tel.: 734 358 282</t>
  </si>
  <si>
    <t>07/2013</t>
  </si>
  <si>
    <t>19.7.2013</t>
  </si>
  <si>
    <t>cca 100 % doby realizace zakázky</t>
  </si>
  <si>
    <t>297 mil. Kč bez DPH</t>
  </si>
  <si>
    <t>6</t>
  </si>
  <si>
    <t>AVERS, spol.s r.o.</t>
  </si>
  <si>
    <t>Michelská 240/49, 141 00 Praha 4</t>
  </si>
  <si>
    <t>41190840</t>
  </si>
  <si>
    <t>Referenční stavba č. 3</t>
  </si>
  <si>
    <t>10 %</t>
  </si>
  <si>
    <t>-</t>
  </si>
  <si>
    <t>7.1</t>
  </si>
  <si>
    <t>ODBORNÁ ÚROVEŇ</t>
  </si>
  <si>
    <t>Bod Účelu VZ</t>
  </si>
  <si>
    <t>Účel VZ</t>
  </si>
  <si>
    <t>Reálnost efektu Tvrzení dle nabídky</t>
  </si>
  <si>
    <t>4.1 (a) i.</t>
  </si>
  <si>
    <t>4.1 (a) ii.</t>
  </si>
  <si>
    <t>4.1 (a) iii.</t>
  </si>
  <si>
    <t xml:space="preserve">Zaručujeme kvalitní provedení díla, kdy nebude shledána žádná (0) vada kategorie A (závažná), B (méně závažná) ani C (drobná vada). Garantujeme bezvadnost (0) vad po dobu min. 15 let od převzetí díla </t>
  </si>
  <si>
    <t>na předchozích min. 4 zakázkách účastníka, kde výše popsanou odbornou úroveň rovněž využil; realizace staveb bytového charakteru v hodnotě nad 100 mil. Kč. za posledních 5 let
bohatým týmem restaurátorů a stavbyvedoucích s nemalými zkušenosti s realizací staveb zařazených jako nemovité kulturní památky</t>
  </si>
  <si>
    <t>Účastníkem předložené dokumenty/důkazy, 20. 4. 2022</t>
  </si>
  <si>
    <t>Závěr</t>
  </si>
  <si>
    <t>Dle aktuálních informací jsme schopni 100 % dodržet stanovené doby dodání</t>
  </si>
  <si>
    <t>Garantujeme spokojenost zadavatele s projektovým řízení a řešením problémů s tím, že zaručíme hladký průběh řešení případných komplikaci s co nejnižším vlivem na výslednou realizaci, a to v úrovni min. 1,2 na škále 1 až 5, kde nejlepší je 1</t>
  </si>
  <si>
    <t>Účastníkem uvedenou informaci komise interpretuje tak, že účastník 100 % garantuje Dobu pro dokončení, a to i v případě vznesení dodatečných požadavků orgánů památkové péče. V opačném případě by totiž komise nemohla takovou informaci hodnotit pozitivně, neboť by se míjela s cíli sledovanými daným bodem Účelu veřejné zakázky. Komise proto danou informaci vykládá v souvislosti se sledovaným bodem Účelu veřejné zakázky - minimalizace dopadů požadavků orgánů památkové péče na dobu a cenu - tak, že pokud je účastník díky své odborné úrovni schopen stanovenou dobu pro dokončení garantovat, i přes vznesené požadavky orgánů památkové péče, a pokud je schopen reálnost takového efektu prokázat na relevantních předchozích zakázkách účastníka, resp. zkušenostech zástupce zhotovitele, pak lze nabízený efekt hodnotit pozitivně.</t>
  </si>
  <si>
    <t>Účastníkem uvedená informace může být podle komise dobrým předpokladem k minimalizaci dopadů na dobu pro dokončení, popř. cenu díla, avšak nikoliv samostatně, nýbrž toliko jako podpůrný efekt ve spojení s jiným efektem vyjadřujícím jasný dopad na minimalizaci rizika prodloužení dobry pro dokončení nebo ceny díla. Danou informaci tak lze hodnotit jako pozitivní efekt, avšak jen a pouze ve spojení s jiným efektem - v tomto případě 100 % garancí doby pro dokončení. V opačném případě, pokud by byl nabídnut ve vztahu k danému bodu Účelu jako jediný relevantní efekt, by musel být hodnocen pouze neutrálně.</t>
  </si>
  <si>
    <t>Vyjádření/připomínky/dotazy komise</t>
  </si>
  <si>
    <t>Garantujeme kvalitní pracovní podmínky vlastních zaměstnanců i pracovníků subdodavatelů, a to na úrovni min. 1,1 bodů na škále 1 až 5, kdy 1 je nejlepší</t>
  </si>
  <si>
    <t>Komise uvedené informace interpretuje tak, že je účastník schopen utvářením a zajišťováním kvalitních pracovních podmínek svým zaměstnancům i pracovníkům svých subdodavatelů zaručit, že se kvalita pracovních podmínek bude pohybovat v jisté vyšší úrovni sledované na pětistupňové škále. Pakliže hodnocení kvality pracovních podmínek nepodléhá toliko hodnocení provedeným výlučně samotným účastníkem, ale je založeno, pokud možno na hodnocení jinou osobou/jinými osobami, a to průběžně po celou dobu realizace Veřejné zakázky, lze takový efekt považovat ve vztahu k danému bodu Účelu za přínosný. Samozřejmě za předpokladu, že bude reálnost takového efektu hodnověrně ověřena na předchozích realizovaných zakázkách účastníka</t>
  </si>
  <si>
    <r>
      <t xml:space="preserve">Efekt Tvrzení Účastníka
</t>
    </r>
    <r>
      <rPr>
        <sz val="22"/>
        <color rgb="FF000000"/>
        <rFont val="Tahoma"/>
        <family val="2"/>
      </rPr>
      <t>(za který dosáhl na vyšší než neutrální hodnocení)</t>
    </r>
  </si>
  <si>
    <r>
      <t xml:space="preserve">provedení Díla v nejvyšší možné kvalitě, a to s minimem vad;
</t>
    </r>
    <r>
      <rPr>
        <sz val="22"/>
        <color rgb="FF000000"/>
        <rFont val="Tahoma"/>
        <family val="2"/>
      </rPr>
      <t>Objednatel rovněž očekává, že si Dílo kvalitu udrží i po jeho provedení po Záruční dobu, což se projeví zejména minimem vad, které na něm po provedení vzniknou</t>
    </r>
  </si>
  <si>
    <r>
      <t>Účastník ve vyjádření uvedl "</t>
    </r>
    <r>
      <rPr>
        <i/>
        <sz val="22"/>
        <color theme="1"/>
        <rFont val="Tahoma"/>
        <family val="2"/>
      </rPr>
      <t>toto tvrzení nejsme schopni nijak doložit.</t>
    </r>
    <r>
      <rPr>
        <sz val="22"/>
        <color theme="1"/>
        <rFont val="Tahoma"/>
        <family val="2"/>
      </rPr>
      <t>"</t>
    </r>
  </si>
  <si>
    <r>
      <rPr>
        <b/>
        <sz val="22"/>
        <color rgb="FF000000"/>
        <rFont val="Tahoma"/>
        <family val="2"/>
      </rPr>
      <t>co nejmenší dopad dodatečných požadavků orgánů památkové péče na Dobu pro dokončení/smluvní cenu</t>
    </r>
    <r>
      <rPr>
        <sz val="22"/>
        <color rgb="FF000000"/>
        <rFont val="Tahoma"/>
        <family val="2"/>
      </rPr>
      <t>;
nelze vyloučit dodatečné požadavky orgánů památkové péče na způsob a postup provádění prací. Objednatel nicméně očekává, že Zhotovitel svou odbornou úrovní v jednání s příslušnými orgány přispěje k tomu, aby byly takové požadavky vypořádány a vyřešeny s co nejmenším dopadem na Dobu pro dokončení nebo smluvní cenu</t>
    </r>
  </si>
  <si>
    <r>
      <rPr>
        <b/>
        <sz val="22"/>
        <color rgb="FF000000"/>
        <rFont val="Tahoma"/>
        <family val="2"/>
      </rPr>
      <t xml:space="preserve">provedení Díla při zachování odpovědného přístupu k personálu Zhotovitele;
</t>
    </r>
    <r>
      <rPr>
        <sz val="22"/>
        <color rgb="FF000000"/>
        <rFont val="Tahoma"/>
        <family val="2"/>
      </rPr>
      <t>Objednatel očekává, že Zhotovitel bude během provádění Díla dbát o kvalitní pracovní podmínky veškerého personálu Zhotovitele, ať již vlastních zaměstnanců, nebo pracovníků podzhotovitelů</t>
    </r>
  </si>
  <si>
    <r>
      <t>Účastník ve vyjádření uvedl "</t>
    </r>
    <r>
      <rPr>
        <i/>
        <sz val="22"/>
        <color theme="1"/>
        <rFont val="Tahoma"/>
        <family val="2"/>
      </rPr>
      <t>Toto tvrzení nejsme schopni písemně doložit.</t>
    </r>
    <r>
      <rPr>
        <sz val="22"/>
        <color theme="1"/>
        <rFont val="Tahoma"/>
        <family val="2"/>
      </rPr>
      <t>"</t>
    </r>
  </si>
  <si>
    <t>RIZIKA</t>
  </si>
  <si>
    <t>Riziko</t>
  </si>
  <si>
    <t>1</t>
  </si>
  <si>
    <t>Popis rizika</t>
  </si>
  <si>
    <t>Projekční koordinace řemesel, což může způsobit nedostatek prostoru pro instalace a následnou potřebu přepracování projektu. V případě návrhu jiného řešení umístění jednotlivých instalaci může dojít i k navýšení množství použitého materiálu</t>
  </si>
  <si>
    <t>Negativní dopad před Opatřením</t>
  </si>
  <si>
    <t>Pravděpodobnost před Opatřením</t>
  </si>
  <si>
    <t>2 000 000 Kč bez DPH</t>
  </si>
  <si>
    <t>Opatření</t>
  </si>
  <si>
    <t>Provedení předrealizační koordinace dle projektu a následně realizační koordinace v průběhu realizace odborným technikem</t>
  </si>
  <si>
    <t>Cena Opatření</t>
  </si>
  <si>
    <t>až 500.000 Kč bez DPH</t>
  </si>
  <si>
    <t>Pravděpodobnost po Opatření</t>
  </si>
  <si>
    <t>Negativní dopad po Opatření</t>
  </si>
  <si>
    <t xml:space="preserve">Zadavatel může realizací Opatření skutečně eliminovat identifikované riziko, které zejména v průběhu provádění prací může vést až k dopadům uváděných účastníkem.
Úroveň možných negativních dopadů je přitom dle komise představitelná. Otázkou je, zda v takovém rozsahu a zejména ve spojení s poměrně vysokou mírou pravděpodobnosti. Účastník by měl proto v rámci Ověřovací fáze, pakliže do ní postoupí, představit kvalifikovaný postup, jak ke stanoveným hodnotám dospěl a podložit je reálnými případy, na základě kterých bude možné reálnost stanovených hodnot ověřit. </t>
  </si>
  <si>
    <t>Relevantní části odůvodnění z kontrolního listu Odborné úrovně</t>
  </si>
  <si>
    <t>Relevantní části odůvodnění z kontrolního listu Rizik</t>
  </si>
  <si>
    <t>účastník k potvrzení pravdivosti, správnosti a reálnosti Opatření nepředložil žádné údaje</t>
  </si>
  <si>
    <t>2</t>
  </si>
  <si>
    <t>Po rozkrytí střechy bude zjištěno vyšší poškození krovu a tesařských prvků nad rámec PD, které může mít vliv na statiku krovu a samotnou rekonstrukci střechy. A to výskyt uhnilých trámů, námětek, pozednic a říms, dřevokazných hub a plísní. V případě, že by se neprovedly žádné opravy nad rámec PD, mohou tyto skutečnosti zapříčinit nižší kvalitu díla a později další náklady spojené s opravou.</t>
  </si>
  <si>
    <t>40%</t>
  </si>
  <si>
    <t>3 000 000 Kč bez DPH</t>
  </si>
  <si>
    <t>Provedení kontroly krovu a následná výměna poškozených částí za nové (je možné i vyřezání poškozených částí) a ošetření nátěry. Zmíněná opatření budou provedena na základně lokálních šetření</t>
  </si>
  <si>
    <t>Reálnost efektu Opatření dle nabídky</t>
  </si>
  <si>
    <t>zkušenosti pracovníků a dodavatelů</t>
  </si>
  <si>
    <t>až 1.000.000 Kč bez DPH</t>
  </si>
  <si>
    <t>Zadavatel může realizací Opatření skutečně předejít a eliminovat identifikované riziko ještě před prováděním rekonstrukce střechy. Pokud by riziko bylo zjištěno až při samotné realizaci, nebo by se v horším případě projevilo až za nějaký čas po provedení rekonstrukce, nepochybně by to pro zadavatele znamenalo vynaložení podstatně vyšších nákladů, než pokud by bylo riziko ošetřeno Opatřením ještě před prováděním příslušných prací na střeše.
Úroveň možných negativních dopadů je přitom dle komise představitelná. Otázkou je, zda v takovém rozsahu ve spojení s odhadovanou mírou pravděpodobnosti. Účastník by měl proto v rámci Ověřovací fáze, pakliže do ní postoupí, představit kvalifikovaný postup, jak ke stanoveným hodnotám dospěl a podložit je reálnými případy, na základě kterých bude možné reálnost stanovených hodnot ověřit.</t>
  </si>
  <si>
    <r>
      <rPr>
        <b/>
        <sz val="22"/>
        <color rgb="FF000000"/>
        <rFont val="Tahoma"/>
        <family val="2"/>
      </rPr>
      <t>Účastník pravdivost, správnost, ani reálnost efektů Tvrzení nepotvrdil.</t>
    </r>
    <r>
      <rPr>
        <sz val="22"/>
        <color rgb="FF000000"/>
        <rFont val="Tahoma"/>
        <family val="2"/>
      </rPr>
      <t xml:space="preserve">
V souladu s ust. 8.2.5 Zadávací dokumentace </t>
    </r>
    <r>
      <rPr>
        <b/>
        <sz val="22"/>
        <color rgb="FF000000"/>
        <rFont val="Tahoma"/>
        <family val="2"/>
      </rPr>
      <t>komise snížila počet bodů získaných ve vztahu k tomuto bodu Účelu veřejné zakázky na neutrální hodnotu (6 bodů)</t>
    </r>
    <r>
      <rPr>
        <sz val="22"/>
        <color rgb="FF000000"/>
        <rFont val="Tahoma"/>
        <family val="2"/>
      </rPr>
      <t>. Případné dopady na pořadí nabídek oproti původnímu celkovému hodnocení jsou uvedeny v samostatné příloze.</t>
    </r>
  </si>
  <si>
    <t>Dokumenty k potvrzení pravdivosti, správnosti a reálnosti efektů Tvrzení</t>
  </si>
  <si>
    <t>viz samostatný list</t>
  </si>
  <si>
    <t>7.2</t>
  </si>
  <si>
    <t>Dokumenty k potvrzení pravdivosti, správnosti a reálnosti efektů Opatření</t>
  </si>
  <si>
    <t>7.3</t>
  </si>
  <si>
    <t>PLÁN ŘÍZENÍ RIZIK</t>
  </si>
  <si>
    <t>plán řízení rizik včetně registru rizik obsahující alespoň ta rizika, u nichž účastník dosáhl na vyšší než neutrální hodnocení, a jim odpovídající Opatření</t>
  </si>
  <si>
    <t>Účastník předložil dokument nazvaný Registr rizik obsahující rizika/opatření v souvislosti se zajišťováním bezpečnosti a ochrany zdraví při práci na staveništi.</t>
  </si>
  <si>
    <t>7.4</t>
  </si>
  <si>
    <t>SLEDOVÁNÍ ŘÁDNOSTI A VČASNOSTI PLNĚNÍ</t>
  </si>
  <si>
    <t>dokument s popisem způsobu, jakým bude Zadavateli umožněno sledovat, zda je Veřejná zakázka plněna řádně a včas, tedy včetně dosažení efektů Tvrzení či Opatření.</t>
  </si>
  <si>
    <t>Účastník ve vyjádření z 20.4. pouze uvedl, že
- včasnost bude sledována na Harmonogramu
- řádnost prostřednictvím týdenního reportu (zprávy)</t>
  </si>
  <si>
    <t>7.5</t>
  </si>
  <si>
    <t>TÝDENNÍ REPORT</t>
  </si>
  <si>
    <t>návrh týdenního reportu průběhu plnění Veřejné zakázky</t>
  </si>
  <si>
    <t>Účastník předložil návrh týdenního reportu</t>
  </si>
  <si>
    <t>Účastník zatím neprokázal splnění podmínek kvalifikace nebo dalších zadávacích podmínek týkajících se veřejné zakázky a musí být případně požádán o objasnění nebo doplnění.</t>
  </si>
  <si>
    <t>Účastník zatím neprokázal splnění stanovených zadávacích podmínek v rozsahu úvodního prohlášení a musí být případně požádán o objasnění nebo doplnění.</t>
  </si>
  <si>
    <t>Účastník zatím neprokázal splnění stanovených podmínek základní způsobilosti a musí být případně požádán o objasnění nebo doplnění.</t>
  </si>
  <si>
    <t>Účastník zatím neprokázal splnění stanovených podmínek profesní způsobilosti a musí být případně požádán o objasnění nebo doplnění.</t>
  </si>
  <si>
    <t>Účastník zatím neprokázal splnění stanovených podmínek ekonomické kvalifikace a musí být případně požádán o objasnění nebo doplnění.</t>
  </si>
  <si>
    <t>Účastník zatím neprokázal splnění stanovených podmínek technické kvalifikace v rozsahu referenčních zakázek a musí být případně požádán o objasnění nebo doplnění.</t>
  </si>
  <si>
    <t>Účastník zatím neprokázal splnění stanovených podmínek technické kvalifikace v rozsahu realizačního týmu a musí být případně požádán o objasnění nebo doplnění.</t>
  </si>
  <si>
    <t>Účastník zatím neprokázal splnění stanovených podmínek technické kvalifikace v rozsahu další technické kvalifikace a musí být případně požádán o objasnění nebo doplnění.</t>
  </si>
  <si>
    <t>Účastník zatím neprokázal splnění stanovených zadávacích podmínek v rozsahu seznamu jiných osob a musí být případně požádán o objasnění nebo doplnění.</t>
  </si>
  <si>
    <t>Účastník zatím neprokázal splnění stanovených zadávacích podmínek v rozsahu v rozsahu stanoveném v Zadávací dokumentaci a musí být případně požádán o objasnění nebo doplnění.</t>
  </si>
  <si>
    <t>DALŠÍ DOKUMENTY K OVĚŘOVACÍ FÁZI</t>
  </si>
  <si>
    <t>ZÁVĚR - DALŠÍ DOKUMENTY K OVĚŘOVACÍ FÁZI</t>
  </si>
  <si>
    <t>Komise se domnivá, že účastník nemusel požadavek správně pochopit nebo jej přehlédl. Účastník by proto mohl být případně vyzván k doplnění.</t>
  </si>
  <si>
    <r>
      <t>Účastník ve vyjádření uvedl: "</t>
    </r>
    <r>
      <rPr>
        <i/>
        <sz val="22"/>
        <rFont val="Tahoma"/>
        <family val="2"/>
      </rPr>
      <t>Toto tvrzení dokládáme přiloženými osvědčeními o řádném plnění</t>
    </r>
    <r>
      <rPr>
        <sz val="22"/>
        <rFont val="Tahoma"/>
        <family val="2"/>
      </rPr>
      <t>" a k tomu doložil
- osvědčení objednatele EAST BOHEMNIAN AIRPORT a.s. o řádném plnění zakázky "Přemístění odbavení cestujících do nového terminálu Jana Kašpara II" dokončené 20.12.2017 v celkové hodnotě 265.239.478,56 Kč bez DPH, přičemž účastník se na akci podílel 40 %;
- osvědčení objednatele Nový Žižkov s.r.o o řádném plnění zakázky "Obytná zóna Nový Žižkov" dokončené 02/2019 v ceně 162.874.383 Kč bez DPH, kde působil jako generální zhotovitel;
- osvědčení objednatele Armádní Servisní, příspěvková organizace o řádném plnění zakázky "Internát Heyrovského 1213, Hradec Králové - rekonstrukce" dokončené 09/2019 v ceně 217.899.406,- Kč bez DPH, přičemž účastník se na akci podílel 50 %;
- osvědčení objednatele Nový Žižkov s.r.o o řádném plnění zakázky "Obytná zóna Nový Žižkov - CI, CII, DI" dokončené 07/2019 v ceně 162.874.383 Kč bez DPH, kde působil jako generální zhotovitel;
- osvědčení objednatele Statutární město Liberec o řádném provedení stavby "Revitalizace Městských lázní na galerijní objekt" dokončené 07/2013 v ceně 297.167.389 Kč bez DPH, kde působil jako generální zhotovitel;
- osvědčení objednatele Univerzita Karlova o provedení  stavebních prací "UK - SBZ - Kompletní rekonstrukce Celetná 13" dokončené 12/2019 v ceně 130.177 mil. Kč bez DPH, kde působil jako generální zhotovitel podzhotovitel účastníka, společnost AVERS spol. s.r.o</t>
    </r>
  </si>
  <si>
    <r>
      <t xml:space="preserve">Garantovanou či alespoň obdobnou úroveň spokojenosti klientů referenčních zakázek s projektovým řízením a řešením problémů (za účelem hladkého průběhu řešení případných komplikací s co nejnižším vlivem na výslednou realizaci), nota bene v souvislosti se sledovaným bodem Účelu veřejné zakázky, nelze z účastníkem poskytnutých osvědčení o řádném plnění referenčních zakázek dovodit.
</t>
    </r>
    <r>
      <rPr>
        <sz val="22"/>
        <rFont val="Tahoma"/>
        <family val="2"/>
      </rPr>
      <t xml:space="preserve">Komise proto </t>
    </r>
    <r>
      <rPr>
        <sz val="22"/>
        <color rgb="FF000000"/>
        <rFont val="Tahoma"/>
        <family val="2"/>
      </rPr>
      <t>nemůže považovat pravdivost. správnost, ani reálnost předmětného efektu za prokázanou.</t>
    </r>
  </si>
  <si>
    <t>Provedení díla, tedy jeho dokončení a předání bez jakýchkoliv (byť i drobných) vad se sice předpokládá již z obsahu závazků zhotovitele ze smlouvy, zároveň však platí, že bezvadné provedení stavebních děl rozhodně nelze považovat za standard. Ve spojení s garancí bezvadnosti po dobu min. 15 let od převzetí díla lze proto nabízený efekt zcela jistě považovat za velmi přínosný ve vztahu ke sledovanému cíli zadavatele. Otázkou je reálnost nabízených efektů. Stejně jako u ostatních efektů tak bude reálnost ověřena v rámci Ověřovací fáze , postoupí-li do ní účastník.</t>
  </si>
  <si>
    <t xml:space="preserve">Účastníkem nabízený efekt Tvrzení byl hodnocen pozitivně (8 body) v souvislosti se sledovaným bodem Účelu veřejné zakázky, resp. v souvislosti se schopností účastníka díky jeho odbornosti garantovat dodržení doby pro dokončení i v případě dodatečných požadavků orgánů památkové péče, které jsou pro provádění staveb podléhajících památkově ochrany typické a vedou často k prodlužování doby pro dokončení.
Z předložených dokladů k prokázání reálnosti nabízeného efektu shledala komise jako relevantní ve vztahu ke sledovanému bodu Účelu VZ pouze osvědčení ke stavbám "Revitalizace Městských lázní na galerijní objekt" a "UK - SBZ - Kompletní rekonstrukce Celetná 13", neboť ostatní stavby nebyly památkově chráněny. Nicméně obě stavby ve své složitosti a rozsahu mohou být potenciálně považovány za dostatečný důkaz k prokázání reálnosti nabízeného efektu, bez ohledu na to, zda byly realizovány přímo účastníkem nebo "jen" podzhotovitelem.
Pro jednoznačné potvrzení reálnosti efektu Tvrzení tak, jak byl účastníkem formulován a Zadavateli nabídnut, by bylo nicméně potřeba blíže prokázat, že v průběhu plnění obou staveb nedošlo k posunům původních termínů v důsledku dodatečně uplatněných požadavků orgánů památkové péče, neboť právě za to byl účastníkem nabízený efekt Tvrzení hodnocen pozitivně.
</t>
  </si>
  <si>
    <t>Metrostav DIZ s.r.o.</t>
  </si>
  <si>
    <t>Koželužská 2450/4, Libeň, 180 00 Praha 8</t>
  </si>
  <si>
    <t>25021915</t>
  </si>
  <si>
    <t>Ing. Miroslav Pražák, na základě plné moci</t>
  </si>
  <si>
    <t>(+420)724 850 665</t>
  </si>
  <si>
    <t xml:space="preserve">miroslav.prazak@metrostavdiz.cz </t>
  </si>
  <si>
    <t>ke dni 9.2.2022</t>
  </si>
  <si>
    <t>Rekonstrukce budovy Bubenská, Praha</t>
  </si>
  <si>
    <t>Bubenská 1, a.s., Vladislavova 1390/17, Nové Město, 110 00 Praha 1</t>
  </si>
  <si>
    <t>Pavel Tošovský, zástupce objedn., Tel.: + 420 773 745 587, e-mail: p.tosovsky@cpipg.com</t>
  </si>
  <si>
    <t>31.8.2020</t>
  </si>
  <si>
    <t>982.500.000 Kč bez DPH</t>
  </si>
  <si>
    <t>Rekonstrukce historické budovy Národního muzea, Praha</t>
  </si>
  <si>
    <t>Národní muzeum, příspěvková organizace, Václavské nám. 68, 115 79 Praha 1</t>
  </si>
  <si>
    <t>PhDr. Michal Lukeš, Ph.D., generální ředitel, Tel.: 224 497 310, e-mail: sekretariat@nm.cz</t>
  </si>
  <si>
    <t>15.9.2019</t>
  </si>
  <si>
    <t>1.825.452.856,- Kč bez DPH - celková cena z toho 912.726.428,- Kč bez DPH podíl Metrostav a.s.</t>
  </si>
  <si>
    <t>POLYFUNKČNÍ DŮM", stavební úpravy objektu, Praha 1, Nové Město č.p. 761, Jungmannovo nám. 1</t>
  </si>
  <si>
    <t>IDEE s.r.o., Václavské nám. 823/33, Praha 1 - Nové Město, 110 00</t>
  </si>
  <si>
    <t>Miroslav Nutil, zástupce objedn., Tel.: +420 724 474 062 e mail: miroslav.nutil@gre.generali.com</t>
  </si>
  <si>
    <t>20.12.2018</t>
  </si>
  <si>
    <t>147.401.896 Kč bez DPH</t>
  </si>
  <si>
    <t>25.5.2021</t>
  </si>
  <si>
    <t>doplněno dne 20.5.2022</t>
  </si>
  <si>
    <t>7.11.2019</t>
  </si>
  <si>
    <t>Ing. David Čech</t>
  </si>
  <si>
    <t>ČKAIT: 0012026</t>
  </si>
  <si>
    <t>profesní životopis, osvědčení klienta</t>
  </si>
  <si>
    <t>Univerzitní centrum energeticky efektivních budov Buštěhrad</t>
  </si>
  <si>
    <t>ČVUT, Zikova 4, 166 36, Praha 6</t>
  </si>
  <si>
    <t>Ing. Vít Kosina, Manager výstavby, Tel.: +420 601 368 965, E-mail: vit.kosina@fsv.cvut.tz</t>
  </si>
  <si>
    <t>28.02.2014</t>
  </si>
  <si>
    <t>296.888.439 Kč bez DPH</t>
  </si>
  <si>
    <t>Pavilon akutní medicíny a centrálního vstupu v Karlových Varech</t>
  </si>
  <si>
    <t>Karlovarský kraj, Závodní 353/88, 360 21 Karlovy Vary</t>
  </si>
  <si>
    <t>Jiří Kvak (Odbor investic a grantových schémat KÚ KK), telefon, e-mail: 
tel.: 736 650 046, e-mail: jiri.kvak@kr-karlovarsky.cz</t>
  </si>
  <si>
    <t>29.06.2012</t>
  </si>
  <si>
    <t>cca 90 % doby realizace zakázky</t>
  </si>
  <si>
    <t>501.620.801,- Kč bez DPH z toho 250.810.400,- Kč bez DPH podíl Metrostav a.s.</t>
  </si>
  <si>
    <t>Metrostav a.s.</t>
  </si>
  <si>
    <t>00014915</t>
  </si>
  <si>
    <t>Technická kvalifikace – referenční zakázky + realizační tým, odborná úroveň</t>
  </si>
  <si>
    <t>Práce, dodávky a služby (jedná se o provedení a řízení stavebních prací při výstavbě předmětu díla), k nimž se vztahují kritéria kvalifikace prokazovaná pomocí jiné osoby</t>
  </si>
  <si>
    <t>výpis ze seznamu kvalifikovaných dodavatelů ze dne 9.2.2022</t>
  </si>
  <si>
    <t>Smlouva o spolupráci při prokazování splnění kvalifikace a o smlouvě o uzavření budoucí smlouvy ze dne</t>
  </si>
  <si>
    <t>Účastník předložil dokument nazvaný Plán řízení rizik s registrem dosud identifikovaných rizik v průběhu Řízení</t>
  </si>
  <si>
    <t>Účastník předložil dokument s názvem "Popis způsobu, jakým bude Zadavateli umožněno sledovat, zda je veřejná zakázka plněna řádně a včas", v němž popopsal způsob reportování prostřednictvím týdenních zpráv, sledování harmonogramu, kontrolních dní a dále uplatňování plánu kvality a kontrolního a zkušebního plánu atd, které účastník rovněž předložil.</t>
  </si>
  <si>
    <t>na předchozích min. 5 zakázkách účastníka, kde výše popsanou odbornou úroveň rovněž využil; To prokazujeme na základě objednatelem vyplněných dotaznících spokojenosti zákazníka. Ty slouží k projevení spokojenosti na předem určené bodové či procentuální stupnici. Bodová stupnice spokojenosti je na škále 1-5, kde nejlepší je jedna. Procentuální stupnice kvality je na škále 100-75% = bez výhrad, 75-50% = s drobnými výhradami, 50-25% = s výhradami a 25-0% se závažnými výhradami. Všechny dotazníky se vztahují na stavby, jež jsou relevantní předmětu Veřejné zakázky, tedy na stavby obdobného charakteru a účelu. Jedná se o stavy památkově chráněné, stavby vzdělávacího charakteru a stavby jejichž součástí bylo provedení umělecko-řemeslných prací</t>
  </si>
  <si>
    <t>Komise uvedené posuzuje jako pozitivně hodnotitelný efekt. Vady jsou jasnou realitou každého výstavbového projektu a nemá smysl si nalhávat, že jakýkoli dodavatel dokáže výstavbové dílo odpovídající předmětné Veřejné zakázce provést bez jakýchkoli (třeba i drobných) vad. Proto komise uvedenou deklaraci vnímá jako střízlivý, ale stále pozitivní odhad. Na druhou stranu nemůže komise hodnotit tento efekt jako velmi dobré naplnění daného bodu Účelu veřejné zakázky, neboť účastníkem uváděný celkový objem vad a nedodělků nebránících užívání díla ve výši cca 26,3 mil. Kč (počítáno 12,5 % z předpokládané hodnoty zakázky) je poměrně vysoký. K tomu komise dodává, že deklarovaná absence vad bránících užívání je jistě pro Zadavatele dobrou zprávou, ale za tu samu o sobě by odborná úroveň účastníka pozitivně hodnocena nebyla, protože to komise vnímá jako standard nutný pro předání a převzetí díla, a tedy nic, co by zasloužilo bodové zvýhodnění.</t>
  </si>
  <si>
    <t>dtto</t>
  </si>
  <si>
    <t>Účastníkem předložené dokumenty/důkazy, 20. 5. 2022</t>
  </si>
  <si>
    <t>Účastník předložil:
- dotazník spokojenosti zákazníka Národní památkový ústav ze dne 23.2.2022 se společností Metrostav, a.s. na zakázce "SO 01 Pluhovské domy a SO 02 Hradní nádvoří v rámci realizace projektu SMVS - SH Bečov, příkladná obnova hradu, přilehlých objektů a areálu;
- dotazník spokojenosti zakázníka ŘFD u kostela sv. Filipa a Jakuba, Praha Hlubočepy, se společností Metrostav, a.s. na zakázce "Kostel Krista spasitele a komunitního centra Praha-Barrandov";
- dotazník spokojenosti zakázníka Generali Real Estate s.p.a., CEE branch, org. složka, se společností Metrostav, a.s. na zakázce "Mottlův dům";
- dotazník spokojenosti zakázníka Obec Líbeznice, se společností Metrostav, a.s. na zakázce "Rozšíření kapacity ZŠ a ZUŠ Líbeznice - IV. a V. etapa";
- dotazník spokojenosti zakázníka Akademie výtvarných umění v Praze, se společností Metrostav, a.s. na zakázce "AVU- Rekonstrukce školy architektury, III. etapa"</t>
  </si>
  <si>
    <t>Garantovaná úroveň spokojenosti Objednatele ve vztahu ke kvalitě provedení předmětu zakázky představuje rozhodně dobrý předpoklad pro její vlastní plnění. Takto stanovený efekt lze sice považovat za ambiciózní (maximální možná úroveň), ale pokud je účastník schopen (tak, jak deklaruje v důkazech reálnosti efektu) tuto úroveň v rámci Ověřovací fáze doložit na stavbách obdobného charakteru, jak účastník uvádí, lze jeho naplnění předpokládat i na předmětné Veřejné zakázce.
Komise uvedené akceptuje s logikou „co se v minulosti na obdobných zakázkách podařilo dosáhnout, proč by se nemělo podařit i na další, předmětné Veřejné zakázce“.</t>
  </si>
  <si>
    <t>Z předložených dotazníků spokojenosti zakazníků reálnost dosažení nabízeného efektu Tvrzení vyplývá.</t>
  </si>
  <si>
    <r>
      <t xml:space="preserve">Garantujeme </t>
    </r>
    <r>
      <rPr>
        <b/>
        <i/>
        <sz val="22"/>
        <color rgb="FF000000"/>
        <rFont val="Tahoma"/>
        <family val="2"/>
      </rPr>
      <t>spokojenost s řádným plněním zakázky</t>
    </r>
    <r>
      <rPr>
        <i/>
        <sz val="22"/>
        <color rgb="FF000000"/>
        <rFont val="Tahoma"/>
        <family val="2"/>
      </rPr>
      <t xml:space="preserve"> (realizací předmětu zakázky tak, aby bylo dosaženo kvality požadované smlouvou) u zakázek jejichž účel je relevantní k předmětu Veřejné zakázky </t>
    </r>
    <r>
      <rPr>
        <b/>
        <i/>
        <sz val="22"/>
        <color rgb="FF000000"/>
        <rFont val="Tahoma"/>
        <family val="2"/>
      </rPr>
      <t>v úrovni hodnocení 1 (na škále 1-5, kde nejlepší je 1)</t>
    </r>
  </si>
  <si>
    <r>
      <t xml:space="preserve">Při finálním předání dokončeného díla nebo jeho klíčových částí garantujeme, že nebudou zjištěny žádné vady a nedodělky bránící užívání díla. </t>
    </r>
    <r>
      <rPr>
        <b/>
        <i/>
        <sz val="22"/>
        <color rgb="FF000000"/>
        <rFont val="Tahoma"/>
        <family val="2"/>
      </rPr>
      <t>Vad a nedodělků nebránících užívání díla bude do 12,5 %</t>
    </r>
    <r>
      <rPr>
        <i/>
        <sz val="22"/>
        <color rgb="FF000000"/>
        <rFont val="Tahoma"/>
        <family val="2"/>
      </rPr>
      <t xml:space="preserve"> u celkového finančního objemu a </t>
    </r>
    <r>
      <rPr>
        <b/>
        <i/>
        <sz val="22"/>
        <color rgb="FF000000"/>
        <rFont val="Tahoma"/>
        <family val="2"/>
      </rPr>
      <t>zbytek díla, tedy nad 87,5 % z celkového objemu bude bez vad a nedodělků</t>
    </r>
    <r>
      <rPr>
        <i/>
        <sz val="22"/>
        <color rgb="FF000000"/>
        <rFont val="Tahoma"/>
        <family val="2"/>
      </rPr>
      <t>….</t>
    </r>
  </si>
  <si>
    <t>Komise uvedené informace vykládá s ohledem na shora uvedený popis daného bodu účelu veřejné zakázky jako střízlivý odhad přínosu schopností a odbornosti účastníka na řešení dodatečných požadavků orgánů památkové péče. Ty nelze vyloučit, vzhledem k charakteru stavby je lze dokonce téměř s jistotou očekávat. Pakliže díky přispění účastníka budou takové požadavky s příslušnými orgány projednány a řešeny tak, že pouze 20 % z nich bude mít dopad na termín dokončení díla, lze jistě takový efekt hodnotit pozitivně. Samozřejmě za předpokladu, že bude účastník reálnost takového přínosu schopen hodnověrně dokázat v rámci Ověřovací fáze, zejména na předchozích realizacích, jak uvádí</t>
  </si>
  <si>
    <t>Garantovaná úroveň spokojenosti Objednatele ve vztahu k přístupu k řešení vzniklých problémů může být podle komise dobrým předpokladem k minimalizaci dopadů na dobu pro dokončení, avšak nikoliv samostatně, nýbrž toliko jako podpůrný efekt ve spojení s jiným efektem vyjadřujícím jasný dopad na minimalizaci rizika prodloužení dobry pro dokončení. Vzhledem k tomu, že přesně to účastník v nabídce učinil, lze daný efekt také pozitivně hodnotit. V opačném případě by musel být tento efekt hodnocen pouze neutrálně</t>
  </si>
  <si>
    <t>Obdobně jako ve výše uvedeném případě, i tyto uvedené informace komise s ohledem na shora uvedený popis daného bodu účelu veřejné zakázky vykládá jako střízlivý odhad přínosu schopností a odbornosti účastníka na řešení dodatečných požadavků orgánů památkové péče. Jak již bylo uvedeno výše, takové požadavky nelze vyloučit, ba naopak jsou velmi pravděpodobné. Pakliže díky přispění účastníka budou takové požadavky s příslušnými orgány projednány a řešeny tak, že pouze 40 % z nich bude mít dopad na termín pro dokončení díla, lze jistě takový efekt hodnotit pozitivně. Samozřejmě za předpokladu, že bude účastník reálnost takového přínosu schopen hodnověrně dokázat v rámci Ověřovací fáze, zejména na předchozích realizacích, jak uvádí.</t>
  </si>
  <si>
    <t>Také pro tuto informaci platí to, co bylo uvedeno výše ve vztahu ke spokojenosti s řešením problémů majících dopad na cenu díla. Jedná se tedy o dobrý předpoklad, který ve spojení s jiným efektem vyjadřujícím jasný dopad na minimalizaci rizika zvýšení ceny díla. Izolovaně, bez spojení s jiným efektem jasně vyjadřujícím přínos ve vztahu k danému bodu Účelu veřejné zakázky by musela být jinak taková informace hodnocena neutrálně.</t>
  </si>
  <si>
    <r>
      <t xml:space="preserve">garantujeme </t>
    </r>
    <r>
      <rPr>
        <b/>
        <i/>
        <sz val="22"/>
        <color rgb="FF000000"/>
        <rFont val="Tahoma"/>
        <family val="2"/>
      </rPr>
      <t>spokojenost s přístupem k řešení vzniklých problémů</t>
    </r>
    <r>
      <rPr>
        <i/>
        <sz val="22"/>
        <color rgb="FF000000"/>
        <rFont val="Tahoma"/>
        <family val="2"/>
      </rPr>
      <t xml:space="preserve"> za účelem minimalizace dopadu případných požadavků do termínů provedení díla (pakliže taková situace nastane) </t>
    </r>
    <r>
      <rPr>
        <b/>
        <i/>
        <sz val="22"/>
        <color rgb="FF000000"/>
        <rFont val="Tahoma"/>
        <family val="2"/>
      </rPr>
      <t>v úrovni hodnocení 1 (na škále 1-5, kde nejlepší je 1)</t>
    </r>
  </si>
  <si>
    <r>
      <t>Garantujeme, že naše pracovní úsilí a profesní přístup zajistí m</t>
    </r>
    <r>
      <rPr>
        <b/>
        <i/>
        <sz val="22"/>
        <color rgb="FF000000"/>
        <rFont val="Tahoma"/>
        <family val="2"/>
      </rPr>
      <t>inimalizaci dopadu dodatečných požadavků</t>
    </r>
    <r>
      <rPr>
        <i/>
        <sz val="22"/>
        <color rgb="FF000000"/>
        <rFont val="Tahoma"/>
        <family val="2"/>
      </rPr>
      <t xml:space="preserve"> orgánů památkové péče </t>
    </r>
    <r>
      <rPr>
        <b/>
        <i/>
        <sz val="22"/>
        <color rgb="FF000000"/>
        <rFont val="Tahoma"/>
        <family val="2"/>
      </rPr>
      <t>na celkovou cenu díla (její navýšení) na 40%</t>
    </r>
    <r>
      <rPr>
        <i/>
        <sz val="22"/>
        <color rgb="FF000000"/>
        <rFont val="Tahoma"/>
        <family val="2"/>
      </rPr>
      <t xml:space="preserve"> (ve 2 případech z 5)</t>
    </r>
  </si>
  <si>
    <r>
      <t xml:space="preserve">Garantujeme, že naše pracovní úsilí a profesní přístup zajistí </t>
    </r>
    <r>
      <rPr>
        <b/>
        <i/>
        <sz val="22"/>
        <color rgb="FF000000"/>
        <rFont val="Tahoma"/>
        <family val="2"/>
      </rPr>
      <t xml:space="preserve">minimalizaci dopadu dodatečných požadavků </t>
    </r>
    <r>
      <rPr>
        <i/>
        <sz val="22"/>
        <color rgb="FF000000"/>
        <rFont val="Tahoma"/>
        <family val="2"/>
      </rPr>
      <t xml:space="preserve">orgánů památkové péče </t>
    </r>
    <r>
      <rPr>
        <b/>
        <i/>
        <sz val="22"/>
        <color rgb="FF000000"/>
        <rFont val="Tahoma"/>
        <family val="2"/>
      </rPr>
      <t>na termín dokončení díla</t>
    </r>
    <r>
      <rPr>
        <i/>
        <sz val="22"/>
        <color rgb="FF000000"/>
        <rFont val="Tahoma"/>
        <family val="2"/>
      </rPr>
      <t xml:space="preserve"> (jeho prodloužení) </t>
    </r>
    <r>
      <rPr>
        <b/>
        <i/>
        <sz val="22"/>
        <color rgb="FF000000"/>
        <rFont val="Tahoma"/>
        <family val="2"/>
      </rPr>
      <t>na 20%</t>
    </r>
    <r>
      <rPr>
        <i/>
        <sz val="22"/>
        <color rgb="FF000000"/>
        <rFont val="Tahoma"/>
        <family val="2"/>
      </rPr>
      <t xml:space="preserve"> (v 1 případu z 5)</t>
    </r>
  </si>
  <si>
    <r>
      <t xml:space="preserve">garantujeme </t>
    </r>
    <r>
      <rPr>
        <b/>
        <i/>
        <sz val="22"/>
        <color rgb="FF000000"/>
        <rFont val="Tahoma"/>
        <family val="2"/>
      </rPr>
      <t>spokojenost s přístupem k řešení vzniklých problémů</t>
    </r>
    <r>
      <rPr>
        <i/>
        <sz val="22"/>
        <color rgb="FF000000"/>
        <rFont val="Tahoma"/>
        <family val="2"/>
      </rPr>
      <t xml:space="preserve"> za účelem minimalizace dopadu případných požadavků do celkové ceny díla (pakliže taková situace nastane) </t>
    </r>
    <r>
      <rPr>
        <b/>
        <i/>
        <sz val="22"/>
        <color rgb="FF000000"/>
        <rFont val="Tahoma"/>
        <family val="2"/>
      </rPr>
      <t>v úrovni hodnocení 1 (na škále 1-5, kde nejlepší je 1)</t>
    </r>
  </si>
  <si>
    <t>Účastník pravdivost, správnost a reálnost efektu Tvrzení potvrdil.</t>
  </si>
  <si>
    <r>
      <t xml:space="preserve">Garantujeme, že dílo bude provedeno současně při zachování kvalitních pracovních podmínek našich zaměstnanců a při jejich maximální podpoře firemním zázemím. Garantujeme </t>
    </r>
    <r>
      <rPr>
        <b/>
        <i/>
        <sz val="22"/>
        <color rgb="FF000000"/>
        <rFont val="Tahoma"/>
        <family val="2"/>
      </rPr>
      <t>spokojenost zadavatele s odpovědným přístupem k našim zaměstnancům i zaměstnancům podzhotovitelů</t>
    </r>
    <r>
      <rPr>
        <i/>
        <sz val="22"/>
        <color rgb="FF000000"/>
        <rFont val="Tahoma"/>
        <family val="2"/>
      </rPr>
      <t xml:space="preserve"> na stavbě </t>
    </r>
    <r>
      <rPr>
        <b/>
        <i/>
        <sz val="22"/>
        <color rgb="FF000000"/>
        <rFont val="Tahoma"/>
        <family val="2"/>
      </rPr>
      <t>v úrovni hodnocení 1,2</t>
    </r>
    <r>
      <rPr>
        <i/>
        <sz val="22"/>
        <color rgb="FF000000"/>
        <rFont val="Tahoma"/>
        <family val="2"/>
      </rPr>
      <t xml:space="preserve"> (na škále 1-5, kde nejlepší je 1)</t>
    </r>
  </si>
  <si>
    <t>Garantovaná úroveň spokojenosti zadavatele ve vztahu k zajištění odpovědného přístupu k personálu účastníka představuje rozhodně dobrý prostředek pro sledování zajišťování a dodržování kvalitních pracovních podmínek zhotovitelem vůči svému personálu. Zejména pokud je účastník schopen (tak, jak deklaruje v důkazech reálnosti efektu) nabízenou úroveň v rámci Ověřovací fáze doložit na dřívějších realizovaných zakázkách a nastaví vhodný způsob průběžného sledování daného efektu také na předmětné zakázce</t>
  </si>
  <si>
    <t>Z předložených dotazníků spokojenosti vyplývá, že u jedné z referenčních zakázek ("SO 01 Pluhovské domy a SO 02 Hradní nádvoří v rámci realizace projektu SMVS - SH Bečov, příkladná obnova hradu, přilehlých objektů a areálu") měly dodatečné požadavky orgánů památkové péče dopad do termínu. 
Spokojenost zákazníka s řešením pro minimalizaci dopadu byla v úrovni 1 (dle bodové stupnice 1-5).
Celková spokojenost zákazníků s plněním termínů výstavby byla u čtyř z pěti zakázek v úrovni 1 (dle bodové stupnice 1-5), u jedné zakázky v úrovni 2.</t>
  </si>
  <si>
    <t>Z předložených dotazníků spokojenosti vyplývá, že u dvou z referenčních zakázek ("SO 01 Pluhovské domy a SO 02 Hradní nádvoří v rámci realizace projektu SMVS - SH Bečov, příkladná obnova hradu, přilehlých objektů a areálu" a "AVU- Rekonstrukce školy architektury, III. etapa") měly dodatečné požadavky orgánů památkové péče dopad do ceny díla. 
Spokojenost zákazníků s řešením pro minimalizaci dopadu do ceny byla v úrovni 1 (dle bodové stupnice 1-5).</t>
  </si>
  <si>
    <t>Z předložených dotazníků spokojenosti vyplývá, že u jedné z referenčních zakázek ("Kostel Krista spasitele a komunitního centra Praha-Barrandov") byla spokojenost zákazníka v úrovni 2 (dle bodové stupnice 1-5). V případě ostatních zakázek byla spokojenost v úrovni 1.</t>
  </si>
  <si>
    <t>Nedostatečná přídržnost stávajících omítek stěn a stropů. Součástí stavebně-technického průzkumu nebyly sondy a zkoušky do stávajících povrchových úprav pro ověření přídržnosti. V převažující části stávajícího budovy se uvažuje pouze s rozsahem oprav v 10-30% plochy stěny, přičemž je před vyspravením a výmalbou nutné odstranit nesoudržný podklad. Dle našich zkušeností na rekonstrukcích staveb obdobného charakteru a stáří existuje reálné riziko, že vlivem stavebních úprav a zásahů do stávající konstrukce při stavební činnosti a provádění TZB instalací, bude reálný rozsah nutných oprav poškozených omítek z důvodu stávající nesoudržnosti výrazně vyšší (50-100%). Během výstavby tak může dojít k navýšení ceny díla, možnému prodloužení délky realizace i obtížnému řešení Variací a Claimů.</t>
  </si>
  <si>
    <t>11 000 000 Kč bez DPH</t>
  </si>
  <si>
    <t>Provedení zkoušky „Stanovení přídržnosti povrchové úpravy stavebních konstrukcí k podkladu" v souladu s ČSN 73 2577 akreditovanou laboratoří. Výsledkem zkoušky v předepsaném rozsahu bude zaevidování konstrukcí, kde nebyly naměřeny normou požadované minimální hodnoty přídržnosti k podkladu, a které jsou nevyhovující (nebo na hraně povolených hodnot) a tím potencionálně problematické v návaznosti na uvažované stavební práce při rekonstrukci. Na základě výsledků těchto zkoušek může dojít k podrobnému zmapování stavu a volby vhodných metod pro zamezení šíření škod a následných vícenákladů na provádění díla (změna postupu prací u rizikových ploch, injektování nebo plošné vyztužení porušených konstrukcí a další podobná restriktivní opatření).</t>
  </si>
  <si>
    <t>150 000 Kč bez DPH</t>
  </si>
  <si>
    <t>na předchozích min. 3 zakázkách, kde bylo popsané Opatření využito.</t>
  </si>
  <si>
    <t>Vyplývá ze samotné povahy identifikovaného rizika a navrženého Opatření. Zadavatel může realizací Opatření skutečně snížit negativní dopad identifikovaného rizika i snížit pravděpodobnost jeho vzniku. Účastník je rovněž připraven reálnost uvedeného efektu Opatření prokázat na předchozích realizacích účastníka, a to v rámci Ověřovací fáze, pakliže do ní účastník postoupí.
Úroveň možných negativních dopadů je přitom dle komise představitelná. Otázkou je, zda v takovém rozsahu. Účastník by měl proto v rámci Ověřovací fáze, pakliže do ní postoupí, představit kvalifikovaný postup, jak ke stanoveným hodnotám dospěl a podložit je reálnými případy, na základě kterých bude možné reálnost stanovených hodnot ověřit.</t>
  </si>
  <si>
    <t>Účatník předložil
- čestné prohlášení k čtyřem realizovaným stavbám, u kterých bylo provedeno navržené Opatření;
- záznam o provedené zkoušce přídržnosti na zakázce ZŠ Palackého Moravská Třebová;
- podrobnou kalkulaci nákladů před realizací Opatření a kvalifikovaného odhadu nákladů po realizaci Opatření</t>
  </si>
  <si>
    <t>Komise požaduje bližší objasnění/okomentování toho, jak účastník dospěl k nabízenému efektu Tvrzení „12,5 % vad a nedodělků nebránících užívání díla“, a to ve světle tomuto efektu relevantním hodnotám vyplývajících z poskytnutých dotazníků spokojenosti zákazníků. Komise netvrdí, že nabízený efekt Tvrzení musí nutně zcela odpovídat hodnotám z referenčních zakázek, měl by se však těmto účastníkem obvykle dosahovaným úrovním alespoň rámcově blížit. Porovnáním, ani zprůměrováním hodnot z doložených dotazníků spokojenosti to však Komise nebyla schopna zjistit.</t>
  </si>
  <si>
    <t>Komise požaduje bližší objasnění/okomentování toho, jak účastník dospěl ke kvalifikovanému odhadu nákladů ve výši 2,25mil. Kč po realizaci Opatření, tedy po provedení odtrhových zkoušek ve výši 150 000 Kč. Jinými slovy, komise požaduje objasnit, jak lze podle účastníka díky provedení navrhovaného Opatření dospět ke stanovené úrovni nákladů.</t>
  </si>
  <si>
    <t>Vyjádření/připomínky/dotazy komise z 2.6.2022</t>
  </si>
  <si>
    <t>Objasnění z 3.6.2022</t>
  </si>
  <si>
    <r>
      <t>Účastník v objasnění mj. uvedl, že "</t>
    </r>
    <r>
      <rPr>
        <i/>
        <sz val="22"/>
        <color rgb="FF000000"/>
        <rFont val="Tahoma"/>
        <family val="2"/>
      </rPr>
      <t>administrativním
nedopatřením chybně vyplněný dotazník spokojenosti zákazníka pro akci Hrad Bečov. Po zaslání vyplněného dotazníku od zákazníka (Národní památkový ústav) jsme požádali o opravu
tohoto formuláře, protože dílo bylo při finálním předání provedeno 100% bez vad a nedodělků. Zákazník dotazník obratem opravil dle skutečnosti – viz datum podpisu dokumentu. Opravu je možné si ověřit i u zákazníka.</t>
    </r>
    <r>
      <rPr>
        <sz val="22"/>
        <color rgb="FF000000"/>
        <rFont val="Tahoma"/>
        <family val="2"/>
      </rPr>
      <t>"</t>
    </r>
  </si>
  <si>
    <r>
      <rPr>
        <sz val="22"/>
        <color rgb="FF000000"/>
        <rFont val="Tahoma"/>
        <family val="2"/>
      </rPr>
      <t xml:space="preserve">Z účastníkem objasněných údajů je zřejmý průměrný rozsah vad nebránících užívání díla 12,5 %. Lze tedy konstatovat, že </t>
    </r>
    <r>
      <rPr>
        <b/>
        <sz val="22"/>
        <color rgb="FF000000"/>
        <rFont val="Tahoma"/>
        <family val="2"/>
      </rPr>
      <t>účastník pravdivost, správnost a reálnost efektu Tvrzení potvrdil.</t>
    </r>
  </si>
  <si>
    <t>Účastník v objasnění blíže vysvětlil, co představují negativní dopady (náklady) rizika po realizaci Opatření (ve výši 2,25 mil. Kč): "V našem odhadu na cenu prací po realizaci opatření uvažujeme s eliminací dodatečných prací do 20% původního rozsahu, v části díla bude dále provedeno hloubkové zpevnění omítek. Mezi další technologie neinvazivního zpevňování omítek patří např. zpevňování textiliemi/tkaninami, nanosuspenzemi a nátěry na bázi akrylátových pryskyřicí, vodního skla, atd."</t>
  </si>
  <si>
    <t>Vyjádření/připomínky/dotazy komise 1.6.2022</t>
  </si>
  <si>
    <t>Vyjádření/připomínky/dotazy/Závěr komise</t>
  </si>
  <si>
    <r>
      <rPr>
        <b/>
        <sz val="22"/>
        <color rgb="FF000000"/>
        <rFont val="Tahoma"/>
        <family val="2"/>
      </rPr>
      <t>Účastník pravdivost, správnost a reálnost efektu navrhovaného Opatření nepotvrdil.</t>
    </r>
    <r>
      <rPr>
        <sz val="22"/>
        <color rgb="FF000000"/>
        <rFont val="Tahoma"/>
        <family val="2"/>
      </rPr>
      <t xml:space="preserve">
Komise má výhrady především k reálnosti nutného rozsahu oprav poškozených omítek, který účastník stanovil v úrovni 50-100%. Zkušenosti z jiných realizací, mj. účastníkem dokončované sousední budovy (B) Filozofické fakulty, přitom ukazují nutnost takových zásahů v podstatně menší míře. Účastníkem vyčíslený negativní dopad rizika neodpovídá realitě - například položka č.180 v celkové výši 2.248.758.,2 Kč je již uvedena ve smluvním rozpočtu a položka č. 177  - potažení stěn pletivem ve výši 3.492.779,28 se nebude provádět, resp. dle komise není nutná a v rozpočtu se s ní počítá pouze na porobeton či přechod materiálů. 
Protože účastník v Ověřovací fázi nepředložil žádné bližší údaje, které by opodstatněnost a správnost takto výrazného negativního dopadu rizika zakládaly, komise posouzení v tomto směru uzavřela tak, že účastník pravdivost, správnost a reálnost efektu navrhovaného Opatření nepotvrdil.
V souladu s ust. 8.2.5 Zadávací dokumentace </t>
    </r>
    <r>
      <rPr>
        <b/>
        <sz val="22"/>
        <color rgb="FF000000"/>
        <rFont val="Tahoma"/>
        <family val="2"/>
      </rPr>
      <t>komise snížila počet bodů získaných za dané riziko/Opatření na neutrální hodnotu (6 bodů)</t>
    </r>
    <r>
      <rPr>
        <sz val="22"/>
        <color rgb="FF000000"/>
        <rFont val="Tahoma"/>
        <family val="2"/>
      </rPr>
      <t>. Změny v celkovém bodovém hodnocení jsou uvedeny v samostatné příloze.</t>
    </r>
  </si>
  <si>
    <t>Zadavatel požaduje k účastníkem nabízenému efektu Tvrzení (o Odborné úrovni) „Dle aktuálních informací jsme schopni 100 % dodržet stanovené doby dodání“ Zadavatel požaduje předložit údaje či doklady hodnověrně prokazující, že v průběhu plnění staveb "Revitalizace Městských lázní na galerijní objekt" a "UK - SBZ - Kompletní rekonstrukce Celetná 13" nedošlo k posunům původních termínů v důsledku dodatečně uplatněných požadavků orgánů památkové péče.</t>
  </si>
  <si>
    <t>Zadavatel požaduje předložit předložit alespoň prosté kopie dokladů či dokumentů, kterými účastník potvrdí
(i) pravdivost a správnost hodnot, které uvedl jako efekty Opatření (k rizikům); a
(ii) reálnost efektů Opatření.</t>
  </si>
  <si>
    <t>Objasnění z 13.7.2022</t>
  </si>
  <si>
    <t>Účastník v odpovědi z 13.7.2022 uvedl, že požadované není schopen doložit.</t>
  </si>
  <si>
    <t>Účastník v odpovědi uvedl "V požadovaném termínu nejsme z kapacitních důvodů schopni požadované dokumenty předložit."</t>
  </si>
  <si>
    <r>
      <t xml:space="preserve">Účastník pravdivost, správnost, ani reálnost efektů Tvrzení nepotvrdil.
</t>
    </r>
    <r>
      <rPr>
        <sz val="22"/>
        <rFont val="Tahoma"/>
        <family val="2"/>
      </rPr>
      <t xml:space="preserve">V souladu s ust. 8.2.5 Zadávací dokumentace </t>
    </r>
    <r>
      <rPr>
        <b/>
        <sz val="22"/>
        <rFont val="Tahoma"/>
        <family val="2"/>
      </rPr>
      <t>komise snížila počet bodů získaných ve vztahu k tomuto bodu Účelu veřejné zakázky na neutrální hodnotu (6 bodů)</t>
    </r>
    <r>
      <rPr>
        <sz val="22"/>
        <rFont val="Tahoma"/>
        <family val="2"/>
      </rPr>
      <t>. Případné dopady na pořadí nabídek oproti původnímu celkovému hodnocení jsou uvedeny v samostatné příloze.</t>
    </r>
  </si>
  <si>
    <r>
      <rPr>
        <b/>
        <sz val="22"/>
        <color rgb="FF000000"/>
        <rFont val="Tahoma"/>
        <family val="2"/>
      </rPr>
      <t>Účastník pravdivost, správnost, ani reálnost efektů Opatření nepotvrdil.</t>
    </r>
    <r>
      <rPr>
        <sz val="22"/>
        <color rgb="FF000000"/>
        <rFont val="Tahoma"/>
        <family val="2"/>
      </rPr>
      <t xml:space="preserve">
V souladu s ust. 8.2.5 Zadávací dokumentace </t>
    </r>
    <r>
      <rPr>
        <b/>
        <sz val="22"/>
        <color rgb="FF000000"/>
        <rFont val="Tahoma"/>
        <family val="2"/>
      </rPr>
      <t>komise snížila počet bodů získaných ve vztahu k tomuto Riziku na neutrální hodnotu (6 bodů)</t>
    </r>
    <r>
      <rPr>
        <sz val="22"/>
        <color rgb="FF000000"/>
        <rFont val="Tahoma"/>
        <family val="2"/>
      </rPr>
      <t>. Případné dopady na pořadí nabídek oproti původnímu celkovému hodnocení jsou uvedeny v samostatné příloze.</t>
    </r>
  </si>
  <si>
    <t>Závěr z 15.7.2022</t>
  </si>
  <si>
    <t>beztrestnost [§ 74 odst. 1 písm. a) ZZVZ]</t>
  </si>
  <si>
    <t>výpis z RT právnických osob</t>
  </si>
  <si>
    <t>22.6.2022</t>
  </si>
  <si>
    <t>výpis z RT fyzických osob</t>
  </si>
  <si>
    <t>daňová bezdlužnost [§ 74 písm. b) odst. 1 ZZVZ]</t>
  </si>
  <si>
    <t>právnická osoba</t>
  </si>
  <si>
    <t>fyzická osoba - Jan Koška</t>
  </si>
  <si>
    <t>fyzická osoba - Martin Koška</t>
  </si>
  <si>
    <t>potvrzení FÚ</t>
  </si>
  <si>
    <t>Finanční úřad pro hlavní město Prahu, dne 16.5.2022</t>
  </si>
  <si>
    <t>spotřební daň</t>
  </si>
  <si>
    <t>čestné prohlášení</t>
  </si>
  <si>
    <t>10.8.2022</t>
  </si>
  <si>
    <t>pojistná bezdlužnost - zdravotní pojištění [§ 74 odst. 1 písm. c)</t>
  </si>
  <si>
    <t>pojistná bezdlužnost - sociální zabezpečení [§ 74 odst. 1 písm. d)]</t>
  </si>
  <si>
    <t>absence likvidace aj. [§ 74 odst. 1 písm. e))</t>
  </si>
  <si>
    <t>potvrzení OSSZ</t>
  </si>
  <si>
    <t>Pražská správa sociálního zabezpečení, ze dne 22.6.2022</t>
  </si>
  <si>
    <t>výpis z OR</t>
  </si>
  <si>
    <t>9.8.2022</t>
  </si>
  <si>
    <t>Základní způsobilost</t>
  </si>
  <si>
    <r>
      <t xml:space="preserve">Profesní způsobilost </t>
    </r>
    <r>
      <rPr>
        <sz val="10"/>
        <color theme="1"/>
        <rFont val="Arial"/>
        <family val="2"/>
      </rPr>
      <t>podle § 77 odst. 1 ZZVZ</t>
    </r>
  </si>
  <si>
    <t xml:space="preserve">Písemný závazek podzhotovitele (jiné osoby) ze dne 10.3.2022 (listinně), resp. 10.8.2022 (elektronicky).  </t>
  </si>
  <si>
    <t>Vzhledem k tomu, že účastník v kritériu Rizika získal neutrální počet bodů, dříve předložený registr rizik dostačuje.</t>
  </si>
  <si>
    <t>Vzhledem k tomu, že účastník za žádné efekty Tvrzení či Opatření nezískal vyšší než neutrální hodnocení, shledává zadavatel účastníkem popsaný způsob sledování řádnosti a včasnosti za dostačující.</t>
  </si>
  <si>
    <t>PŘÍLOHA PROTOKOLU O PŘEZKUMU NABÍDEK</t>
  </si>
  <si>
    <t xml:space="preserve">verze: </t>
  </si>
  <si>
    <t>IDENTIFIKACE VEŘEJNÉ ZAKÁZKY A ŘÍZENÍ</t>
  </si>
  <si>
    <t>název Veřejné zakázky</t>
  </si>
  <si>
    <t>druh Veřejné zakázky</t>
  </si>
  <si>
    <t>režim Veřejné zakázky</t>
  </si>
  <si>
    <t>nadlimitní</t>
  </si>
  <si>
    <t>druh Řízení</t>
  </si>
  <si>
    <t>otevřené řízení</t>
  </si>
  <si>
    <t>stavební práce</t>
  </si>
  <si>
    <t>CELKOVÝ POČET BODŮ</t>
  </si>
  <si>
    <t>Vážený počet bodů</t>
  </si>
  <si>
    <t xml:space="preserve">Nabídková cena v Kč bez DPH </t>
  </si>
  <si>
    <t>Nabídková cena</t>
  </si>
  <si>
    <t>Průměr</t>
  </si>
  <si>
    <t xml:space="preserve">Vlastnosti a schopnosti zástupce Zhotovitele </t>
  </si>
  <si>
    <t>Riziko 2</t>
  </si>
  <si>
    <t>Riziko 1</t>
  </si>
  <si>
    <t>Rizika</t>
  </si>
  <si>
    <t>ve vztahu k Účelu 3</t>
  </si>
  <si>
    <t>provedení Díla při zachování odpovědného přístupu k personálu Zhotovitele</t>
  </si>
  <si>
    <t>co nejmenší dopad dodatečných požadavků orgánů památkové péče na Dobu pro dokončení/smluvní cenu</t>
  </si>
  <si>
    <t>provedení Díla v nejvyšší možné kvalitě, a to s minimem vad</t>
  </si>
  <si>
    <t>Odborná
úroveň</t>
  </si>
  <si>
    <t>BAK stavební společnost, a.s.</t>
  </si>
  <si>
    <t>Váha</t>
  </si>
  <si>
    <t>Nabídka č. 2</t>
  </si>
  <si>
    <t>Nabídka č. 1</t>
  </si>
  <si>
    <t>Hodnotící kritérium</t>
  </si>
  <si>
    <t>HODNOCENÍ NABÍDEK - stav k 6.4.2022</t>
  </si>
  <si>
    <t>HODNOCENÍ NABÍDEK - stav k 11.5.2022</t>
  </si>
  <si>
    <t>HODNOCENÍ NABÍDEK - stav k 29.6.2022</t>
  </si>
  <si>
    <t>HODNOCENÍ NABÍDEK - stav k 15.7.2022</t>
  </si>
  <si>
    <t>Žádost ze dne 1.7.2022</t>
  </si>
  <si>
    <t>HODNOCENÍ NABÍDEK - stav k 3.8.2022</t>
  </si>
  <si>
    <t>KONEČNÝ STAV HODNOCENÍ NABÍDEK</t>
  </si>
  <si>
    <t xml:space="preserve">Účastník dne 23.6.2022 písemně informoval zadavatele o skutečnosti, že Metrostav a.s. byl pravomocně odsouzen k trestu zákazu plnění veřejných zakázek nebo účasti ve veřejné soutěži na dobu 3 (tří) let.
Společnost Metrostav a.s. proto nesplňuje základní způsobilost podle § 74 odst. 1 písm. a) ZZVZ. </t>
  </si>
  <si>
    <t>Žitenická 871/1, 19000 Praha 9 - Prosek</t>
  </si>
  <si>
    <t>284 02 758</t>
  </si>
  <si>
    <t>Ing. Michal Baťka, Obchodní ředitel divize PS</t>
  </si>
  <si>
    <t>+420 603 567 723</t>
  </si>
  <si>
    <t>batka@bak.cz</t>
  </si>
  <si>
    <t>Vzhledem k tomu, že účastník nereagoval na výzvu zadavatele k Ověřovací fázi, body mu redukovány body získané v hodnocení v kritériu Odborné úrovně na neutrální počet (6 bodů).</t>
  </si>
  <si>
    <t>220812 -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</si>
</sst>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č&quot;;[Red]\-#,##0\ &quot;Kč&quot;"/>
    <numFmt numFmtId="164" formatCode="_-* #,##0.00\ _K_č_-;\-* #,##0.00\ _K_č_-;_-* &quot;-&quot;??\ _K_č_-;_-@_-"/>
  </numFmts>
  <fonts count="42">
    <font>
      <sz val="11"/>
      <color theme="1"/>
      <name val="Calibri"/>
      <family val="2"/>
      <scheme val="minor"/>
    </font>
    <font>
      <sz val="10"/>
      <name val="Arial"/>
      <family val="2"/>
    </font>
    <font>
      <b/>
      <sz val="10"/>
      <color theme="1"/>
      <name val="Arial"/>
      <family val="2"/>
    </font>
    <font>
      <sz val="10"/>
      <color theme="1"/>
      <name val="Arial"/>
      <family val="2"/>
    </font>
    <font>
      <sz val="11"/>
      <color theme="1"/>
      <name val="Arial"/>
      <family val="2"/>
    </font>
    <font>
      <b/>
      <sz val="11"/>
      <color theme="0"/>
      <name val="Arial"/>
      <family val="2"/>
    </font>
    <font>
      <sz val="11"/>
      <color theme="0"/>
      <name val="Arial"/>
      <family val="2"/>
    </font>
    <font>
      <b/>
      <sz val="10"/>
      <color rgb="FFC26161"/>
      <name val="Arial"/>
      <family val="2"/>
    </font>
    <font>
      <sz val="10"/>
      <color rgb="FFC26161"/>
      <name val="Arial"/>
      <family val="2"/>
    </font>
    <font>
      <b/>
      <sz val="10"/>
      <color rgb="FFFFFFFF"/>
      <name val="Arial"/>
      <family val="2"/>
    </font>
    <font>
      <b/>
      <sz val="10"/>
      <name val="Arial"/>
      <family val="2"/>
    </font>
    <font>
      <sz val="10"/>
      <color theme="0"/>
      <name val="Arial"/>
      <family val="2"/>
    </font>
    <font>
      <b/>
      <sz val="30"/>
      <color rgb="FFC35A5A"/>
      <name val="Arial"/>
      <family val="2"/>
    </font>
    <font>
      <sz val="11"/>
      <color theme="1"/>
      <name val="Tahoma"/>
      <family val="2"/>
    </font>
    <font>
      <b/>
      <sz val="11"/>
      <color theme="1"/>
      <name val="Tahoma"/>
      <family val="2"/>
    </font>
    <font>
      <b/>
      <sz val="22"/>
      <color rgb="FFC35A5A"/>
      <name val="Tahoma"/>
      <family val="2"/>
    </font>
    <font>
      <sz val="22"/>
      <color theme="1"/>
      <name val="Tahoma"/>
      <family val="2"/>
    </font>
    <font>
      <b/>
      <sz val="22"/>
      <color rgb="FF000000"/>
      <name val="Tahoma"/>
      <family val="2"/>
    </font>
    <font>
      <sz val="22"/>
      <color rgb="FF000000"/>
      <name val="Tahoma"/>
      <family val="2"/>
    </font>
    <font>
      <i/>
      <sz val="22"/>
      <color rgb="FF000000"/>
      <name val="Tahoma"/>
      <family val="2"/>
    </font>
    <font>
      <i/>
      <sz val="22"/>
      <color theme="1"/>
      <name val="Tahoma"/>
      <family val="2"/>
    </font>
    <font>
      <b/>
      <sz val="22"/>
      <color theme="1" tint="0.15000000596046448"/>
      <name val="Tahoma"/>
      <family val="2"/>
    </font>
    <font>
      <sz val="22"/>
      <name val="Tahoma"/>
      <family val="2"/>
    </font>
    <font>
      <i/>
      <sz val="22"/>
      <name val="Tahoma"/>
      <family val="2"/>
    </font>
    <font>
      <b/>
      <sz val="22"/>
      <name val="Tahoma"/>
      <family val="2"/>
    </font>
    <font>
      <u val="single"/>
      <sz val="11"/>
      <color theme="10"/>
      <name val="Calibri"/>
      <family val="2"/>
      <scheme val="minor"/>
    </font>
    <font>
      <b/>
      <sz val="14"/>
      <color theme="1"/>
      <name val="Arial"/>
      <family val="2"/>
    </font>
    <font>
      <b/>
      <sz val="24"/>
      <color theme="1" tint="0.15000000596046448"/>
      <name val="Tahoma"/>
      <family val="2"/>
    </font>
    <font>
      <b/>
      <i/>
      <sz val="22"/>
      <color rgb="FF000000"/>
      <name val="Tahoma"/>
      <family val="2"/>
    </font>
    <font>
      <sz val="11"/>
      <color rgb="FFFF0000"/>
      <name val="Calibri"/>
      <family val="2"/>
      <scheme val="minor"/>
    </font>
    <font>
      <b/>
      <sz val="11"/>
      <color theme="1"/>
      <name val="Calibri"/>
      <family val="2"/>
      <scheme val="minor"/>
    </font>
    <font>
      <b/>
      <sz val="30"/>
      <color rgb="FFC26161"/>
      <name val="Arial"/>
      <family val="2"/>
    </font>
    <font>
      <b/>
      <sz val="15"/>
      <color rgb="FFC26161"/>
      <name val="Arial"/>
      <family val="2"/>
    </font>
    <font>
      <b/>
      <i/>
      <sz val="15"/>
      <color rgb="FFC26161"/>
      <name val="Arial"/>
      <family val="2"/>
    </font>
    <font>
      <b/>
      <sz val="12"/>
      <name val="Arial"/>
      <family val="2"/>
    </font>
    <font>
      <sz val="12"/>
      <color theme="1"/>
      <name val="Arial"/>
      <family val="2"/>
    </font>
    <font>
      <b/>
      <sz val="12"/>
      <color theme="1"/>
      <name val="Arial"/>
      <family val="2"/>
    </font>
    <font>
      <b/>
      <sz val="12"/>
      <color theme="1"/>
      <name val="Calibri"/>
      <family val="2"/>
      <scheme val="minor"/>
    </font>
    <font>
      <b/>
      <sz val="14"/>
      <color theme="1"/>
      <name val="Calibri"/>
      <family val="2"/>
      <scheme val="minor"/>
    </font>
    <font>
      <b/>
      <sz val="11"/>
      <color rgb="FFFF0000"/>
      <name val="Calibri"/>
      <family val="2"/>
      <scheme val="minor"/>
    </font>
    <font>
      <b/>
      <sz val="11"/>
      <name val="Calibri"/>
      <family val="2"/>
      <scheme val="minor"/>
    </font>
    <font>
      <sz val="11"/>
      <name val="Calibri"/>
      <family val="2"/>
      <scheme val="minor"/>
    </font>
  </fonts>
  <fills count="13">
    <fill>
      <patternFill/>
    </fill>
    <fill>
      <patternFill patternType="gray125"/>
    </fill>
    <fill>
      <patternFill patternType="solid">
        <fgColor rgb="FFC26161"/>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theme="4" tint="0.5999900102615356"/>
        <bgColor indexed="64"/>
      </patternFill>
    </fill>
    <fill>
      <patternFill patternType="solid">
        <fgColor theme="2"/>
        <bgColor indexed="64"/>
      </patternFill>
    </fill>
    <fill>
      <patternFill patternType="solid">
        <fgColor rgb="FFFFFFFF"/>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rgb="FF92D050"/>
        <bgColor indexed="64"/>
      </patternFill>
    </fill>
    <fill>
      <patternFill patternType="solid">
        <fgColor theme="9" tint="0.39998000860214233"/>
        <bgColor indexed="64"/>
      </patternFill>
    </fill>
  </fills>
  <borders count="77">
    <border>
      <left/>
      <right/>
      <top/>
      <bottom/>
      <diagonal/>
    </border>
    <border>
      <left/>
      <right/>
      <top/>
      <bottom style="medium"/>
    </border>
    <border>
      <left style="thin"/>
      <right style="thin"/>
      <top style="thin"/>
      <bottom style="thin"/>
    </border>
    <border>
      <left style="thin"/>
      <right style="thin"/>
      <top/>
      <bottom style="thin"/>
    </border>
    <border>
      <left style="medium"/>
      <right/>
      <top style="medium"/>
      <bottom style="medium"/>
    </border>
    <border>
      <left style="thin"/>
      <right style="thin"/>
      <top style="thin"/>
      <bottom/>
    </border>
    <border>
      <left style="thin"/>
      <right style="thin"/>
      <top/>
      <bottom/>
    </border>
    <border>
      <left style="medium"/>
      <right style="thin"/>
      <top style="medium"/>
      <bottom style="medium"/>
    </border>
    <border>
      <left style="medium"/>
      <right style="thin"/>
      <top/>
      <bottom style="thin"/>
    </border>
    <border>
      <left style="medium"/>
      <right style="thin"/>
      <top style="thin"/>
      <bottom style="thin"/>
    </border>
    <border>
      <left style="medium"/>
      <right style="thin"/>
      <top style="thin"/>
      <bottom/>
    </border>
    <border>
      <left style="medium"/>
      <right style="thin"/>
      <top style="thin"/>
      <bottom style="medium"/>
    </border>
    <border>
      <left style="medium"/>
      <right style="thin"/>
      <top style="medium"/>
      <bottom style="thin"/>
    </border>
    <border>
      <left style="medium"/>
      <right/>
      <top style="medium"/>
      <bottom/>
    </border>
    <border>
      <left style="thin"/>
      <right style="thin"/>
      <top style="thin"/>
      <bottom style="medium"/>
    </border>
    <border>
      <left/>
      <right style="thin"/>
      <top style="thin"/>
      <bottom style="thin"/>
    </border>
    <border>
      <left/>
      <right style="thin"/>
      <top style="thin"/>
      <bottom style="medium"/>
    </border>
    <border>
      <left/>
      <right/>
      <top style="thin"/>
      <bottom style="thin"/>
    </border>
    <border>
      <left style="thin"/>
      <right/>
      <top style="thin"/>
      <bottom style="thin"/>
    </border>
    <border>
      <left/>
      <right/>
      <top style="thin"/>
      <bottom/>
    </border>
    <border>
      <left/>
      <right/>
      <top style="medium"/>
      <bottom style="thin"/>
    </border>
    <border>
      <left/>
      <right style="medium"/>
      <top style="medium"/>
      <bottom style="thin"/>
    </border>
    <border>
      <left style="thin"/>
      <right style="medium"/>
      <top/>
      <bottom/>
    </border>
    <border>
      <left/>
      <right style="medium"/>
      <top style="thin"/>
      <bottom style="thin"/>
    </border>
    <border>
      <left style="thin"/>
      <right style="medium"/>
      <top/>
      <bottom style="thin"/>
    </border>
    <border>
      <left style="thin"/>
      <right style="medium"/>
      <top style="thin"/>
      <bottom style="thin"/>
    </border>
    <border>
      <left/>
      <right style="medium"/>
      <top style="thin"/>
      <bottom/>
    </border>
    <border>
      <left style="thin"/>
      <right style="medium"/>
      <top style="thin"/>
      <bottom/>
    </border>
    <border>
      <left/>
      <right/>
      <top style="thin"/>
      <bottom style="medium"/>
    </border>
    <border>
      <left style="thin"/>
      <right style="medium"/>
      <top style="thin"/>
      <bottom style="medium"/>
    </border>
    <border>
      <left/>
      <right/>
      <top style="medium"/>
      <bottom/>
    </border>
    <border>
      <left/>
      <right style="medium"/>
      <top style="medium"/>
      <bottom/>
    </border>
    <border>
      <left style="thin"/>
      <right style="thin"/>
      <top/>
      <bottom style="medium"/>
    </border>
    <border>
      <left style="medium"/>
      <right style="thin"/>
      <top style="medium"/>
      <bottom/>
    </border>
    <border>
      <left/>
      <right/>
      <top style="medium"/>
      <bottom style="medium"/>
    </border>
    <border>
      <left/>
      <right style="medium"/>
      <top style="medium"/>
      <bottom style="medium"/>
    </border>
    <border>
      <left style="medium"/>
      <right style="thin"/>
      <top/>
      <bottom style="medium"/>
    </border>
    <border>
      <left style="thin"/>
      <right/>
      <top/>
      <bottom style="thin"/>
    </border>
    <border>
      <left/>
      <right/>
      <top/>
      <bottom style="thin"/>
    </border>
    <border>
      <left/>
      <right style="medium"/>
      <top/>
      <bottom style="thin"/>
    </border>
    <border>
      <left style="thin"/>
      <right/>
      <top style="medium"/>
      <bottom style="thin"/>
    </border>
    <border>
      <left style="thin"/>
      <right/>
      <top style="medium"/>
      <bottom style="medium"/>
    </border>
    <border>
      <left style="thin"/>
      <right style="thin"/>
      <top style="medium"/>
      <bottom style="medium"/>
    </border>
    <border>
      <left style="thin"/>
      <right style="thin"/>
      <top style="medium"/>
      <bottom/>
    </border>
    <border>
      <left style="thin"/>
      <right/>
      <top style="medium"/>
      <bottom/>
    </border>
    <border>
      <left style="thin"/>
      <right style="medium"/>
      <top/>
      <bottom style="medium"/>
    </border>
    <border>
      <left/>
      <right style="medium"/>
      <top/>
      <bottom style="medium"/>
    </border>
    <border>
      <left style="thin"/>
      <right/>
      <top style="thin"/>
      <bottom style="medium"/>
    </border>
    <border>
      <left/>
      <right style="medium"/>
      <top style="thin"/>
      <bottom style="medium"/>
    </border>
    <border>
      <left style="medium"/>
      <right style="thin"/>
      <top/>
      <bottom/>
    </border>
    <border>
      <left style="thin"/>
      <right/>
      <top/>
      <bottom style="medium"/>
    </border>
    <border>
      <left style="medium"/>
      <right/>
      <top/>
      <bottom style="medium"/>
    </border>
    <border>
      <left style="medium"/>
      <right/>
      <top style="thin"/>
      <bottom style="medium"/>
    </border>
    <border>
      <left style="medium"/>
      <right/>
      <top style="medium"/>
      <bottom style="thin"/>
    </border>
    <border>
      <left style="thin">
        <color rgb="FFC26161"/>
      </left>
      <right style="thin">
        <color rgb="FFC26161"/>
      </right>
      <top style="thin">
        <color rgb="FFC26161"/>
      </top>
      <bottom style="thin">
        <color rgb="FFC26161"/>
      </bottom>
    </border>
    <border>
      <left/>
      <right/>
      <top style="thin">
        <color rgb="FFC26161"/>
      </top>
      <bottom style="thin">
        <color rgb="FFC26161"/>
      </bottom>
    </border>
    <border>
      <left/>
      <right style="thin">
        <color rgb="FFC26161"/>
      </right>
      <top style="thin">
        <color rgb="FFC26161"/>
      </top>
      <bottom style="thin">
        <color rgb="FFC26161"/>
      </bottom>
    </border>
    <border>
      <left style="thin">
        <color rgb="FFC26161"/>
      </left>
      <right/>
      <top style="thin">
        <color rgb="FFC26161"/>
      </top>
      <bottom style="thin">
        <color rgb="FFC26161"/>
      </bottom>
    </border>
    <border>
      <left style="thin"/>
      <right/>
      <top style="thin"/>
      <bottom/>
    </border>
    <border>
      <left style="thin">
        <color rgb="FFC26161"/>
      </left>
      <right style="thin">
        <color rgb="FFC26161"/>
      </right>
      <top style="thin">
        <color rgb="FFC26161"/>
      </top>
      <bottom/>
    </border>
    <border>
      <left/>
      <right style="thin"/>
      <top style="medium"/>
      <bottom style="thin"/>
    </border>
    <border>
      <left/>
      <right style="thin"/>
      <top style="thin"/>
      <bottom/>
    </border>
    <border>
      <left style="medium"/>
      <right style="medium"/>
      <top style="medium"/>
      <bottom style="medium"/>
    </border>
    <border>
      <left style="thin"/>
      <right style="thin"/>
      <top style="medium"/>
      <bottom style="thin"/>
    </border>
    <border>
      <left style="thin">
        <color rgb="FFC26161"/>
      </left>
      <right style="thin">
        <color rgb="FFC26161"/>
      </right>
      <top/>
      <bottom/>
    </border>
    <border>
      <left style="thin">
        <color rgb="FFC26161"/>
      </left>
      <right style="thin">
        <color rgb="FFC26161"/>
      </right>
      <top/>
      <bottom style="thin">
        <color rgb="FFC26161"/>
      </bottom>
    </border>
    <border>
      <left/>
      <right style="thin"/>
      <top style="medium"/>
      <bottom/>
    </border>
    <border>
      <left/>
      <right style="thin"/>
      <top/>
      <bottom style="medium"/>
    </border>
    <border>
      <left/>
      <right style="thin"/>
      <top/>
      <bottom/>
    </border>
    <border>
      <left/>
      <right style="thin"/>
      <top/>
      <bottom style="thin"/>
    </border>
    <border>
      <left style="medium"/>
      <right/>
      <top/>
      <bottom/>
    </border>
    <border>
      <left style="medium"/>
      <right style="medium"/>
      <top style="medium"/>
      <bottom/>
    </border>
    <border>
      <left style="medium"/>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5" fillId="0" borderId="0" applyNumberFormat="0" applyFill="0" applyBorder="0" applyAlignment="0" applyProtection="0"/>
    <xf numFmtId="0" fontId="3" fillId="0" borderId="0">
      <alignment vertical="center"/>
      <protection/>
    </xf>
    <xf numFmtId="0" fontId="1" fillId="0" borderId="0" applyNumberFormat="0" applyFill="0" applyBorder="0" applyProtection="0">
      <alignment vertical="center"/>
    </xf>
    <xf numFmtId="0" fontId="31" fillId="0" borderId="0" applyNumberFormat="0">
      <alignment horizontal="left" vertical="center"/>
      <protection/>
    </xf>
    <xf numFmtId="0" fontId="32" fillId="0" borderId="1">
      <alignment horizontal="left"/>
      <protection/>
    </xf>
    <xf numFmtId="0" fontId="33" fillId="0" borderId="1">
      <alignment horizontal="left"/>
      <protection/>
    </xf>
    <xf numFmtId="0" fontId="34" fillId="0" borderId="1" applyNumberFormat="0">
      <alignment horizontal="left" vertical="center"/>
      <protection/>
    </xf>
    <xf numFmtId="0" fontId="35" fillId="0" borderId="0">
      <alignment horizontal="left" vertical="center"/>
      <protection/>
    </xf>
    <xf numFmtId="164" fontId="0" fillId="0" borderId="0" applyFont="0" applyFill="0" applyBorder="0" applyAlignment="0" applyProtection="0"/>
  </cellStyleXfs>
  <cellXfs count="370">
    <xf numFmtId="0" fontId="0" fillId="0" borderId="0" xfId="0"/>
    <xf numFmtId="49" fontId="3" fillId="0" borderId="2" xfId="0" applyNumberFormat="1" applyFont="1" applyBorder="1" applyAlignment="1">
      <alignment horizontal="center" vertical="center"/>
    </xf>
    <xf numFmtId="0" fontId="3" fillId="0" borderId="0" xfId="0" applyFont="1" applyBorder="1" applyAlignment="1">
      <alignment horizontal="left" vertical="center"/>
    </xf>
    <xf numFmtId="49" fontId="3" fillId="0" borderId="3" xfId="0" applyNumberFormat="1" applyFont="1" applyBorder="1" applyAlignment="1">
      <alignment horizontal="center" vertical="center"/>
    </xf>
    <xf numFmtId="49" fontId="5" fillId="2" borderId="4" xfId="0" applyNumberFormat="1" applyFont="1" applyFill="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5" fillId="2" borderId="13" xfId="0" applyNumberFormat="1" applyFont="1" applyFill="1" applyBorder="1" applyAlignment="1">
      <alignment horizontal="center" vertical="center"/>
    </xf>
    <xf numFmtId="49" fontId="7" fillId="0" borderId="8" xfId="0" applyNumberFormat="1" applyFont="1" applyBorder="1" applyAlignment="1">
      <alignment horizontal="center" vertical="center"/>
    </xf>
    <xf numFmtId="0" fontId="4" fillId="0" borderId="0" xfId="0" applyFont="1" applyBorder="1" applyAlignment="1">
      <alignment horizontal="left"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49" fontId="3" fillId="0" borderId="17" xfId="0" applyNumberFormat="1" applyFont="1" applyBorder="1" applyAlignment="1">
      <alignment vertical="center"/>
    </xf>
    <xf numFmtId="49" fontId="3" fillId="0" borderId="17" xfId="0" applyNumberFormat="1" applyFont="1" applyBorder="1" applyAlignment="1">
      <alignment horizontal="center" vertical="center"/>
    </xf>
    <xf numFmtId="49" fontId="3" fillId="0" borderId="17" xfId="0" applyNumberFormat="1" applyFont="1" applyBorder="1" applyAlignment="1">
      <alignment horizontal="left" vertical="center" wrapText="1"/>
    </xf>
    <xf numFmtId="49" fontId="9" fillId="2" borderId="6" xfId="0" applyNumberFormat="1" applyFont="1" applyFill="1" applyBorder="1" applyAlignment="1">
      <alignment horizontal="center" vertical="center" wrapText="1"/>
    </xf>
    <xf numFmtId="49" fontId="3" fillId="0" borderId="2" xfId="0" applyNumberFormat="1" applyFont="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3" xfId="0" applyNumberFormat="1" applyFont="1" applyBorder="1" applyAlignment="1">
      <alignment horizontal="left" vertical="center" wrapText="1"/>
    </xf>
    <xf numFmtId="49" fontId="7" fillId="0" borderId="18" xfId="0" applyNumberFormat="1" applyFont="1" applyBorder="1" applyAlignment="1">
      <alignment vertical="center" wrapText="1"/>
    </xf>
    <xf numFmtId="49" fontId="8" fillId="0" borderId="17" xfId="0" applyNumberFormat="1" applyFont="1" applyBorder="1" applyAlignment="1">
      <alignment vertical="center"/>
    </xf>
    <xf numFmtId="49" fontId="8" fillId="0" borderId="17" xfId="0" applyNumberFormat="1" applyFont="1" applyBorder="1" applyAlignment="1">
      <alignment horizontal="center" vertical="center"/>
    </xf>
    <xf numFmtId="49" fontId="8" fillId="0" borderId="17" xfId="0" applyNumberFormat="1" applyFont="1" applyBorder="1" applyAlignment="1">
      <alignment horizontal="left" vertical="center" wrapText="1"/>
    </xf>
    <xf numFmtId="49" fontId="3" fillId="3" borderId="19" xfId="0" applyNumberFormat="1" applyFont="1" applyFill="1" applyBorder="1" applyAlignment="1">
      <alignment vertical="center"/>
    </xf>
    <xf numFmtId="49" fontId="3" fillId="3" borderId="19" xfId="0" applyNumberFormat="1" applyFont="1" applyFill="1" applyBorder="1" applyAlignment="1">
      <alignment horizontal="center" vertical="center"/>
    </xf>
    <xf numFmtId="49" fontId="3" fillId="3" borderId="19" xfId="0" applyNumberFormat="1" applyFont="1" applyFill="1" applyBorder="1" applyAlignment="1">
      <alignment horizontal="left" vertical="center" wrapText="1"/>
    </xf>
    <xf numFmtId="49" fontId="3" fillId="0" borderId="18" xfId="0" applyNumberFormat="1" applyFont="1" applyBorder="1" applyAlignment="1">
      <alignment vertical="center"/>
    </xf>
    <xf numFmtId="49" fontId="3" fillId="3" borderId="17" xfId="0" applyNumberFormat="1" applyFont="1" applyFill="1" applyBorder="1" applyAlignment="1">
      <alignment vertical="center"/>
    </xf>
    <xf numFmtId="49" fontId="3" fillId="3" borderId="17" xfId="0" applyNumberFormat="1" applyFont="1" applyFill="1" applyBorder="1" applyAlignment="1">
      <alignment horizontal="center" vertical="center"/>
    </xf>
    <xf numFmtId="49" fontId="3" fillId="3" borderId="17" xfId="0" applyNumberFormat="1" applyFont="1" applyFill="1" applyBorder="1" applyAlignment="1">
      <alignment horizontal="left" vertical="center" wrapText="1"/>
    </xf>
    <xf numFmtId="49" fontId="3" fillId="0" borderId="2" xfId="0" applyNumberFormat="1" applyFont="1" applyBorder="1" applyAlignment="1">
      <alignment vertical="center" wrapText="1"/>
    </xf>
    <xf numFmtId="49" fontId="3" fillId="0" borderId="5" xfId="0" applyNumberFormat="1" applyFont="1" applyBorder="1" applyAlignment="1">
      <alignment horizontal="left" vertical="center" wrapText="1"/>
    </xf>
    <xf numFmtId="49" fontId="3" fillId="0" borderId="18" xfId="0" applyNumberFormat="1" applyFont="1" applyBorder="1" applyAlignment="1">
      <alignment vertical="center" wrapText="1"/>
    </xf>
    <xf numFmtId="49" fontId="2" fillId="0" borderId="2" xfId="0" applyNumberFormat="1" applyFont="1" applyBorder="1" applyAlignment="1">
      <alignment vertical="center" wrapText="1"/>
    </xf>
    <xf numFmtId="49" fontId="2" fillId="0" borderId="17" xfId="0" applyNumberFormat="1" applyFont="1" applyBorder="1" applyAlignment="1">
      <alignment vertical="center"/>
    </xf>
    <xf numFmtId="49" fontId="7" fillId="0" borderId="18" xfId="0" applyNumberFormat="1" applyFont="1" applyBorder="1" applyAlignment="1">
      <alignment vertical="center"/>
    </xf>
    <xf numFmtId="49" fontId="3" fillId="0" borderId="20" xfId="0" applyNumberFormat="1" applyFont="1" applyBorder="1" applyAlignment="1">
      <alignment horizontal="left" vertical="center" wrapText="1"/>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left" vertical="center" wrapText="1"/>
    </xf>
    <xf numFmtId="49" fontId="9" fillId="2" borderId="22" xfId="0" applyNumberFormat="1" applyFont="1" applyFill="1" applyBorder="1" applyAlignment="1">
      <alignment horizontal="center" vertical="center" wrapText="1"/>
    </xf>
    <xf numFmtId="49" fontId="3" fillId="0" borderId="23" xfId="0" applyNumberFormat="1" applyFont="1" applyBorder="1" applyAlignment="1">
      <alignment horizontal="left" vertical="center" wrapText="1"/>
    </xf>
    <xf numFmtId="49" fontId="3" fillId="0" borderId="24" xfId="0" applyNumberFormat="1" applyFont="1" applyBorder="1" applyAlignment="1">
      <alignment horizontal="left" vertical="center" wrapText="1"/>
    </xf>
    <xf numFmtId="49" fontId="3" fillId="0" borderId="25"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49" fontId="2" fillId="3" borderId="9" xfId="0" applyNumberFormat="1" applyFont="1" applyFill="1" applyBorder="1" applyAlignment="1">
      <alignment horizontal="center" vertical="center"/>
    </xf>
    <xf numFmtId="49" fontId="3" fillId="3" borderId="26" xfId="0" applyNumberFormat="1" applyFont="1" applyFill="1" applyBorder="1" applyAlignment="1">
      <alignment horizontal="left" vertical="center" wrapText="1"/>
    </xf>
    <xf numFmtId="49" fontId="3" fillId="3" borderId="23" xfId="0" applyNumberFormat="1" applyFont="1" applyFill="1" applyBorder="1" applyAlignment="1">
      <alignment horizontal="left" vertical="center" wrapText="1"/>
    </xf>
    <xf numFmtId="49" fontId="3" fillId="0" borderId="27" xfId="0" applyNumberFormat="1" applyFont="1" applyBorder="1" applyAlignment="1">
      <alignment horizontal="left" vertical="center" wrapText="1"/>
    </xf>
    <xf numFmtId="49" fontId="3" fillId="0" borderId="28" xfId="0" applyNumberFormat="1" applyFont="1" applyBorder="1" applyAlignment="1">
      <alignment horizontal="left" vertical="center" wrapText="1"/>
    </xf>
    <xf numFmtId="49" fontId="3" fillId="0" borderId="28" xfId="0" applyNumberFormat="1" applyFont="1" applyBorder="1" applyAlignment="1">
      <alignment horizontal="center" vertical="center"/>
    </xf>
    <xf numFmtId="49" fontId="3" fillId="0" borderId="29" xfId="0" applyNumberFormat="1" applyFont="1" applyBorder="1" applyAlignment="1">
      <alignment horizontal="left" vertical="center" wrapText="1"/>
    </xf>
    <xf numFmtId="49" fontId="6" fillId="2" borderId="30" xfId="0" applyNumberFormat="1" applyFont="1" applyFill="1" applyBorder="1" applyAlignment="1">
      <alignment vertical="center"/>
    </xf>
    <xf numFmtId="49" fontId="6" fillId="2" borderId="30" xfId="0" applyNumberFormat="1" applyFont="1" applyFill="1" applyBorder="1" applyAlignment="1">
      <alignment horizontal="left" vertical="center" wrapText="1"/>
    </xf>
    <xf numFmtId="49" fontId="6" fillId="2" borderId="30" xfId="0" applyNumberFormat="1" applyFont="1" applyFill="1" applyBorder="1" applyAlignment="1">
      <alignment horizontal="center" vertical="center"/>
    </xf>
    <xf numFmtId="49" fontId="6" fillId="2" borderId="31" xfId="0" applyNumberFormat="1" applyFont="1" applyFill="1" applyBorder="1" applyAlignment="1">
      <alignment horizontal="left" vertical="center" wrapText="1"/>
    </xf>
    <xf numFmtId="49" fontId="3" fillId="0" borderId="32" xfId="0" applyNumberFormat="1" applyFont="1" applyBorder="1" applyAlignment="1">
      <alignment horizontal="center" vertical="center"/>
    </xf>
    <xf numFmtId="49" fontId="3" fillId="0" borderId="14" xfId="0" applyNumberFormat="1" applyFont="1" applyBorder="1" applyAlignment="1">
      <alignment horizontal="left" vertical="center" wrapText="1"/>
    </xf>
    <xf numFmtId="49" fontId="6" fillId="2" borderId="20" xfId="0" applyNumberFormat="1" applyFont="1" applyFill="1" applyBorder="1" applyAlignment="1">
      <alignment vertical="center"/>
    </xf>
    <xf numFmtId="49" fontId="6" fillId="2" borderId="20" xfId="0" applyNumberFormat="1" applyFont="1" applyFill="1" applyBorder="1" applyAlignment="1">
      <alignment horizontal="left" vertical="center" wrapText="1"/>
    </xf>
    <xf numFmtId="49" fontId="6" fillId="2" borderId="20" xfId="0" applyNumberFormat="1" applyFont="1" applyFill="1" applyBorder="1" applyAlignment="1">
      <alignment horizontal="center" vertical="center"/>
    </xf>
    <xf numFmtId="49" fontId="6" fillId="2" borderId="21" xfId="0" applyNumberFormat="1" applyFont="1" applyFill="1" applyBorder="1" applyAlignment="1">
      <alignment horizontal="left" vertical="center" wrapText="1"/>
    </xf>
    <xf numFmtId="49" fontId="3" fillId="0" borderId="14" xfId="0" applyNumberFormat="1" applyFont="1" applyBorder="1" applyAlignment="1">
      <alignment vertical="center" wrapText="1"/>
    </xf>
    <xf numFmtId="49" fontId="8" fillId="0" borderId="30" xfId="0" applyNumberFormat="1" applyFont="1" applyBorder="1" applyAlignment="1">
      <alignment vertical="center"/>
    </xf>
    <xf numFmtId="49" fontId="8" fillId="0" borderId="30" xfId="0" applyNumberFormat="1" applyFont="1" applyBorder="1" applyAlignment="1">
      <alignment horizontal="left" vertical="center" wrapText="1"/>
    </xf>
    <xf numFmtId="49" fontId="8" fillId="0" borderId="30" xfId="0" applyNumberFormat="1" applyFont="1" applyBorder="1" applyAlignment="1">
      <alignment horizontal="center" vertical="center"/>
    </xf>
    <xf numFmtId="49" fontId="8" fillId="0" borderId="31" xfId="0" applyNumberFormat="1" applyFont="1" applyBorder="1" applyAlignment="1">
      <alignment horizontal="left" vertical="center" wrapText="1"/>
    </xf>
    <xf numFmtId="49" fontId="7" fillId="0" borderId="33" xfId="0" applyNumberFormat="1" applyFont="1" applyBorder="1" applyAlignment="1">
      <alignment horizontal="center" vertical="center"/>
    </xf>
    <xf numFmtId="49" fontId="2" fillId="4" borderId="12" xfId="0" applyNumberFormat="1" applyFont="1" applyFill="1" applyBorder="1" applyAlignment="1">
      <alignment horizontal="center" vertical="center"/>
    </xf>
    <xf numFmtId="49" fontId="3" fillId="4" borderId="30" xfId="0" applyNumberFormat="1" applyFont="1" applyFill="1" applyBorder="1" applyAlignment="1">
      <alignment vertical="center"/>
    </xf>
    <xf numFmtId="49" fontId="3" fillId="4" borderId="30" xfId="0" applyNumberFormat="1" applyFont="1" applyFill="1" applyBorder="1" applyAlignment="1">
      <alignment horizontal="left" vertical="center" wrapText="1"/>
    </xf>
    <xf numFmtId="49" fontId="3" fillId="4" borderId="30" xfId="0" applyNumberFormat="1" applyFont="1" applyFill="1" applyBorder="1" applyAlignment="1">
      <alignment horizontal="center" vertical="center"/>
    </xf>
    <xf numFmtId="49" fontId="3" fillId="4" borderId="31" xfId="0" applyNumberFormat="1" applyFont="1" applyFill="1" applyBorder="1" applyAlignment="1">
      <alignment horizontal="left" vertical="center" wrapText="1"/>
    </xf>
    <xf numFmtId="49" fontId="3" fillId="4" borderId="20" xfId="0" applyNumberFormat="1" applyFont="1" applyFill="1" applyBorder="1" applyAlignment="1">
      <alignment vertical="center"/>
    </xf>
    <xf numFmtId="49" fontId="3" fillId="4" borderId="20" xfId="0" applyNumberFormat="1" applyFont="1" applyFill="1" applyBorder="1" applyAlignment="1">
      <alignment horizontal="left" vertical="center" wrapText="1"/>
    </xf>
    <xf numFmtId="49" fontId="3" fillId="4" borderId="20" xfId="0" applyNumberFormat="1" applyFont="1" applyFill="1" applyBorder="1" applyAlignment="1">
      <alignment horizontal="center" vertical="center"/>
    </xf>
    <xf numFmtId="49" fontId="3" fillId="4" borderId="21" xfId="0" applyNumberFormat="1" applyFont="1" applyFill="1" applyBorder="1" applyAlignment="1">
      <alignment horizontal="left" vertical="center" wrapText="1"/>
    </xf>
    <xf numFmtId="49" fontId="6" fillId="2" borderId="34" xfId="0" applyNumberFormat="1" applyFont="1" applyFill="1" applyBorder="1" applyAlignment="1">
      <alignment vertical="center"/>
    </xf>
    <xf numFmtId="49" fontId="6" fillId="2" borderId="34" xfId="0" applyNumberFormat="1" applyFont="1" applyFill="1" applyBorder="1" applyAlignment="1">
      <alignment horizontal="left" vertical="center" wrapText="1"/>
    </xf>
    <xf numFmtId="49" fontId="6" fillId="2" borderId="34" xfId="0" applyNumberFormat="1" applyFont="1" applyFill="1" applyBorder="1" applyAlignment="1">
      <alignment horizontal="center" vertical="center"/>
    </xf>
    <xf numFmtId="49" fontId="6" fillId="2" borderId="35" xfId="0" applyNumberFormat="1" applyFont="1" applyFill="1" applyBorder="1" applyAlignment="1">
      <alignment horizontal="left" vertical="center" wrapText="1"/>
    </xf>
    <xf numFmtId="49" fontId="3" fillId="0" borderId="36" xfId="0" applyNumberFormat="1" applyFont="1" applyBorder="1" applyAlignment="1">
      <alignment horizontal="center" vertical="center"/>
    </xf>
    <xf numFmtId="49" fontId="7" fillId="0" borderId="37" xfId="0" applyNumberFormat="1" applyFont="1" applyBorder="1" applyAlignment="1">
      <alignment vertical="center" wrapText="1"/>
    </xf>
    <xf numFmtId="49" fontId="8" fillId="0" borderId="38" xfId="0" applyNumberFormat="1" applyFont="1" applyBorder="1" applyAlignment="1">
      <alignment vertical="center"/>
    </xf>
    <xf numFmtId="49" fontId="8" fillId="0" borderId="38" xfId="0" applyNumberFormat="1" applyFont="1" applyBorder="1" applyAlignment="1">
      <alignment horizontal="left" vertical="center" wrapText="1"/>
    </xf>
    <xf numFmtId="49" fontId="8" fillId="0" borderId="38" xfId="0" applyNumberFormat="1" applyFont="1" applyBorder="1" applyAlignment="1">
      <alignment horizontal="center" vertical="center"/>
    </xf>
    <xf numFmtId="49" fontId="8" fillId="0" borderId="39" xfId="0" applyNumberFormat="1" applyFont="1" applyBorder="1" applyAlignment="1">
      <alignment horizontal="left" vertical="center" wrapText="1"/>
    </xf>
    <xf numFmtId="49" fontId="3" fillId="0" borderId="38" xfId="0" applyNumberFormat="1" applyFont="1" applyBorder="1" applyAlignment="1">
      <alignment vertical="center"/>
    </xf>
    <xf numFmtId="49" fontId="3" fillId="0" borderId="38" xfId="0" applyNumberFormat="1" applyFont="1" applyBorder="1" applyAlignment="1">
      <alignment horizontal="left" vertical="center" wrapText="1"/>
    </xf>
    <xf numFmtId="49" fontId="3" fillId="0" borderId="38" xfId="0" applyNumberFormat="1" applyFont="1" applyBorder="1" applyAlignment="1">
      <alignment horizontal="center" vertical="center"/>
    </xf>
    <xf numFmtId="49" fontId="3" fillId="0" borderId="39" xfId="0" applyNumberFormat="1" applyFont="1" applyBorder="1" applyAlignment="1">
      <alignment horizontal="left" vertical="center" wrapText="1"/>
    </xf>
    <xf numFmtId="49" fontId="8" fillId="0" borderId="34" xfId="0" applyNumberFormat="1" applyFont="1" applyBorder="1" applyAlignment="1">
      <alignment vertical="center"/>
    </xf>
    <xf numFmtId="49" fontId="8" fillId="0" borderId="34" xfId="0" applyNumberFormat="1" applyFont="1" applyBorder="1" applyAlignment="1">
      <alignment horizontal="left" vertical="center" wrapText="1"/>
    </xf>
    <xf numFmtId="49" fontId="8" fillId="0" borderId="34" xfId="0" applyNumberFormat="1" applyFont="1" applyBorder="1" applyAlignment="1">
      <alignment horizontal="center" vertical="center"/>
    </xf>
    <xf numFmtId="49" fontId="8" fillId="0" borderId="35" xfId="0" applyNumberFormat="1" applyFont="1" applyBorder="1" applyAlignment="1">
      <alignment horizontal="left" vertical="center" wrapText="1"/>
    </xf>
    <xf numFmtId="49" fontId="7" fillId="0" borderId="40" xfId="0" applyNumberFormat="1" applyFont="1" applyBorder="1" applyAlignment="1">
      <alignment vertical="center"/>
    </xf>
    <xf numFmtId="49" fontId="7" fillId="0" borderId="41" xfId="0" applyNumberFormat="1" applyFont="1" applyBorder="1" applyAlignment="1">
      <alignment vertical="center" wrapText="1"/>
    </xf>
    <xf numFmtId="49" fontId="3" fillId="0" borderId="1" xfId="0" applyNumberFormat="1" applyFont="1" applyBorder="1" applyAlignment="1">
      <alignment horizontal="left" vertical="center" wrapText="1"/>
    </xf>
    <xf numFmtId="49" fontId="5" fillId="2" borderId="42" xfId="0" applyNumberFormat="1" applyFont="1" applyFill="1" applyBorder="1" applyAlignment="1">
      <alignment vertical="center" wrapText="1"/>
    </xf>
    <xf numFmtId="49" fontId="5" fillId="2" borderId="43" xfId="0" applyNumberFormat="1" applyFont="1" applyFill="1" applyBorder="1" applyAlignment="1">
      <alignment vertical="center" wrapText="1"/>
    </xf>
    <xf numFmtId="49" fontId="7" fillId="0" borderId="44" xfId="0" applyNumberFormat="1" applyFont="1" applyBorder="1" applyAlignment="1">
      <alignment vertical="center" wrapText="1"/>
    </xf>
    <xf numFmtId="49" fontId="2" fillId="4" borderId="40" xfId="0" applyNumberFormat="1" applyFont="1" applyFill="1" applyBorder="1" applyAlignment="1">
      <alignment vertical="center" wrapText="1"/>
    </xf>
    <xf numFmtId="49" fontId="2" fillId="3" borderId="18" xfId="0" applyNumberFormat="1" applyFont="1" applyFill="1" applyBorder="1" applyAlignment="1">
      <alignment vertical="center" wrapText="1"/>
    </xf>
    <xf numFmtId="49" fontId="2" fillId="0" borderId="18" xfId="0" applyNumberFormat="1" applyFont="1" applyBorder="1" applyAlignment="1">
      <alignment vertical="center" wrapText="1"/>
    </xf>
    <xf numFmtId="49" fontId="2" fillId="0" borderId="40" xfId="0" applyNumberFormat="1" applyFont="1" applyBorder="1" applyAlignment="1">
      <alignment vertical="center" wrapText="1"/>
    </xf>
    <xf numFmtId="49" fontId="2" fillId="3" borderId="2" xfId="0" applyNumberFormat="1" applyFont="1" applyFill="1" applyBorder="1" applyAlignment="1">
      <alignment vertical="center" wrapText="1"/>
    </xf>
    <xf numFmtId="49" fontId="2" fillId="0" borderId="14" xfId="0" applyNumberFormat="1" applyFont="1" applyBorder="1" applyAlignment="1">
      <alignment vertical="center" wrapText="1"/>
    </xf>
    <xf numFmtId="0" fontId="3" fillId="0" borderId="0" xfId="0" applyFont="1" applyAlignment="1">
      <alignment horizontal="left" vertical="center" wrapText="1" indent="2"/>
    </xf>
    <xf numFmtId="49" fontId="3" fillId="0" borderId="0" xfId="0" applyNumberFormat="1" applyFont="1" applyBorder="1" applyAlignment="1">
      <alignment horizontal="left" vertical="center" wrapText="1" indent="2"/>
    </xf>
    <xf numFmtId="49" fontId="3" fillId="0" borderId="1" xfId="0" applyNumberFormat="1" applyFont="1" applyBorder="1" applyAlignment="1">
      <alignment horizontal="left" vertical="center" wrapText="1" indent="2"/>
    </xf>
    <xf numFmtId="49" fontId="3" fillId="0" borderId="2"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45" xfId="0" applyNumberFormat="1" applyFont="1" applyFill="1" applyBorder="1" applyAlignment="1">
      <alignment horizontal="left" vertical="center" wrapText="1"/>
    </xf>
    <xf numFmtId="49" fontId="3" fillId="0" borderId="32" xfId="0" applyNumberFormat="1" applyFont="1" applyFill="1" applyBorder="1" applyAlignment="1">
      <alignment vertical="center" wrapText="1"/>
    </xf>
    <xf numFmtId="49" fontId="3" fillId="0" borderId="2" xfId="0" applyNumberFormat="1" applyFont="1" applyFill="1" applyBorder="1" applyAlignment="1">
      <alignment vertical="center" wrapText="1"/>
    </xf>
    <xf numFmtId="49" fontId="3" fillId="0" borderId="1" xfId="0" applyNumberFormat="1" applyFont="1" applyBorder="1" applyAlignment="1">
      <alignment horizontal="center" vertical="center"/>
    </xf>
    <xf numFmtId="49" fontId="3" fillId="0" borderId="46" xfId="0" applyNumberFormat="1" applyFont="1" applyBorder="1" applyAlignment="1">
      <alignment horizontal="left" vertical="center" wrapText="1"/>
    </xf>
    <xf numFmtId="49" fontId="3" fillId="0" borderId="3" xfId="0" applyNumberFormat="1" applyFont="1" applyBorder="1" applyAlignment="1">
      <alignment vertical="center" wrapText="1"/>
    </xf>
    <xf numFmtId="49" fontId="3" fillId="0" borderId="34" xfId="0" applyNumberFormat="1" applyFont="1" applyBorder="1" applyAlignment="1">
      <alignment horizontal="center" vertical="center"/>
    </xf>
    <xf numFmtId="49" fontId="3" fillId="0" borderId="34" xfId="0" applyNumberFormat="1" applyFont="1" applyBorder="1" applyAlignment="1">
      <alignment horizontal="left" vertical="center" wrapText="1"/>
    </xf>
    <xf numFmtId="49" fontId="3" fillId="0" borderId="35" xfId="0" applyNumberFormat="1" applyFont="1" applyBorder="1" applyAlignment="1">
      <alignment horizontal="left" vertical="center" wrapText="1"/>
    </xf>
    <xf numFmtId="49" fontId="2" fillId="0" borderId="41" xfId="0" applyNumberFormat="1" applyFont="1" applyFill="1" applyBorder="1" applyAlignment="1">
      <alignment vertical="center"/>
    </xf>
    <xf numFmtId="49" fontId="2" fillId="0" borderId="47" xfId="0" applyNumberFormat="1" applyFont="1" applyFill="1" applyBorder="1" applyAlignment="1">
      <alignment vertical="center"/>
    </xf>
    <xf numFmtId="49" fontId="3" fillId="0" borderId="48" xfId="0" applyNumberFormat="1" applyFont="1" applyBorder="1" applyAlignment="1">
      <alignment horizontal="left" vertical="center" wrapText="1"/>
    </xf>
    <xf numFmtId="49" fontId="9" fillId="2" borderId="49" xfId="0" applyNumberFormat="1" applyFont="1" applyFill="1" applyBorder="1" applyAlignment="1">
      <alignment horizontal="center" vertical="center" wrapText="1"/>
    </xf>
    <xf numFmtId="49" fontId="5" fillId="2" borderId="12" xfId="0" applyNumberFormat="1" applyFont="1" applyFill="1" applyBorder="1" applyAlignment="1">
      <alignment horizontal="center" vertical="center"/>
    </xf>
    <xf numFmtId="49" fontId="5" fillId="2" borderId="20" xfId="0" applyNumberFormat="1" applyFont="1" applyFill="1" applyBorder="1" applyAlignment="1">
      <alignment vertical="center" wrapText="1"/>
    </xf>
    <xf numFmtId="49" fontId="2" fillId="0" borderId="28" xfId="0" applyNumberFormat="1" applyFont="1" applyFill="1" applyBorder="1" applyAlignment="1">
      <alignment vertical="center"/>
    </xf>
    <xf numFmtId="49" fontId="3" fillId="0" borderId="28" xfId="0" applyNumberFormat="1" applyFont="1" applyFill="1" applyBorder="1" applyAlignment="1">
      <alignment horizontal="left" vertical="center" wrapText="1"/>
    </xf>
    <xf numFmtId="49" fontId="3" fillId="0" borderId="5" xfId="0" applyNumberFormat="1" applyFont="1" applyBorder="1" applyAlignment="1">
      <alignment horizontal="left" vertical="center" wrapText="1" indent="2"/>
    </xf>
    <xf numFmtId="49" fontId="2" fillId="0" borderId="50" xfId="0" applyNumberFormat="1" applyFont="1" applyFill="1" applyBorder="1" applyAlignment="1">
      <alignment vertical="center"/>
    </xf>
    <xf numFmtId="0" fontId="2" fillId="0" borderId="11" xfId="0" applyNumberFormat="1" applyFont="1" applyBorder="1" applyAlignment="1">
      <alignment horizontal="center" vertical="center"/>
    </xf>
    <xf numFmtId="0" fontId="2" fillId="0" borderId="51" xfId="0" applyNumberFormat="1" applyFont="1" applyBorder="1" applyAlignment="1">
      <alignment horizontal="center" vertical="center"/>
    </xf>
    <xf numFmtId="0" fontId="2" fillId="0" borderId="4" xfId="0" applyNumberFormat="1" applyFont="1" applyBorder="1" applyAlignment="1">
      <alignment horizontal="center" vertical="center"/>
    </xf>
    <xf numFmtId="0" fontId="11" fillId="0" borderId="0" xfId="0" applyFont="1" applyBorder="1" applyAlignment="1">
      <alignment horizontal="left" vertical="center"/>
    </xf>
    <xf numFmtId="0" fontId="6" fillId="0" borderId="0" xfId="0" applyFont="1" applyBorder="1" applyAlignment="1">
      <alignment horizontal="left" vertical="center"/>
    </xf>
    <xf numFmtId="49" fontId="10" fillId="0" borderId="52" xfId="0" applyNumberFormat="1" applyFont="1" applyFill="1" applyBorder="1" applyAlignment="1">
      <alignment horizontal="center" vertical="center"/>
    </xf>
    <xf numFmtId="49" fontId="3" fillId="0" borderId="28" xfId="0" applyNumberFormat="1" applyFont="1" applyFill="1" applyBorder="1" applyAlignment="1">
      <alignment vertical="center"/>
    </xf>
    <xf numFmtId="49" fontId="3" fillId="0" borderId="28" xfId="0" applyNumberFormat="1" applyFont="1" applyFill="1" applyBorder="1" applyAlignment="1">
      <alignment horizontal="center" vertical="center"/>
    </xf>
    <xf numFmtId="49" fontId="3" fillId="0" borderId="48" xfId="0" applyNumberFormat="1" applyFont="1" applyFill="1" applyBorder="1" applyAlignment="1">
      <alignment horizontal="left" vertical="center" wrapText="1"/>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49" fontId="3" fillId="0" borderId="14" xfId="0" applyNumberFormat="1" applyFont="1" applyBorder="1" applyAlignment="1">
      <alignment horizontal="center" vertical="center" wrapText="1"/>
    </xf>
    <xf numFmtId="0" fontId="12" fillId="0" borderId="0" xfId="0" applyFont="1" applyAlignment="1">
      <alignment vertical="center"/>
    </xf>
    <xf numFmtId="0" fontId="14" fillId="0" borderId="0" xfId="0" applyFont="1" applyAlignment="1">
      <alignment vertical="center"/>
    </xf>
    <xf numFmtId="49" fontId="2" fillId="0" borderId="38" xfId="0" applyNumberFormat="1" applyFont="1" applyBorder="1" applyAlignment="1">
      <alignment vertical="center" wrapText="1"/>
    </xf>
    <xf numFmtId="49" fontId="7" fillId="2" borderId="53" xfId="0" applyNumberFormat="1" applyFont="1" applyFill="1" applyBorder="1" applyAlignment="1">
      <alignment horizontal="center" vertical="center"/>
    </xf>
    <xf numFmtId="49" fontId="3" fillId="5" borderId="2" xfId="0" applyNumberFormat="1" applyFont="1" applyFill="1" applyBorder="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xf>
    <xf numFmtId="0" fontId="2" fillId="0" borderId="4" xfId="0" applyFont="1" applyBorder="1" applyAlignment="1">
      <alignment horizontal="center" vertical="center"/>
    </xf>
    <xf numFmtId="0" fontId="11" fillId="0" borderId="0" xfId="0" applyFont="1" applyAlignment="1">
      <alignment horizontal="left" vertical="center"/>
    </xf>
    <xf numFmtId="0" fontId="3" fillId="0" borderId="0" xfId="0" applyFont="1" applyAlignment="1">
      <alignment horizontal="left" vertical="center"/>
    </xf>
    <xf numFmtId="49" fontId="2" fillId="6" borderId="20" xfId="0" applyNumberFormat="1" applyFont="1" applyFill="1" applyBorder="1" applyAlignment="1">
      <alignment vertical="center"/>
    </xf>
    <xf numFmtId="49" fontId="2" fillId="6" borderId="21" xfId="0" applyNumberFormat="1" applyFont="1" applyFill="1" applyBorder="1" applyAlignment="1">
      <alignment vertical="center"/>
    </xf>
    <xf numFmtId="49" fontId="16" fillId="0" borderId="0" xfId="0" applyNumberFormat="1" applyFont="1" applyBorder="1" applyAlignment="1">
      <alignment horizontal="left" vertical="center" wrapText="1"/>
    </xf>
    <xf numFmtId="49" fontId="16" fillId="0" borderId="0" xfId="0" applyNumberFormat="1" applyFont="1" applyAlignment="1">
      <alignment horizontal="left" vertical="center" wrapText="1"/>
    </xf>
    <xf numFmtId="0" fontId="16" fillId="0" borderId="0" xfId="0" applyFont="1" applyAlignment="1">
      <alignment horizontal="left" vertical="center" wrapText="1"/>
    </xf>
    <xf numFmtId="0" fontId="16" fillId="0" borderId="0" xfId="0" applyFont="1" applyBorder="1" applyAlignment="1">
      <alignment horizontal="left" vertical="center" wrapText="1"/>
    </xf>
    <xf numFmtId="49" fontId="16" fillId="0" borderId="54" xfId="0" applyNumberFormat="1" applyFont="1" applyBorder="1" applyAlignment="1">
      <alignment horizontal="left" vertical="center" wrapText="1"/>
    </xf>
    <xf numFmtId="0" fontId="17" fillId="7" borderId="54" xfId="0" applyFont="1" applyFill="1" applyBorder="1" applyAlignment="1">
      <alignment horizontal="left" vertical="center" wrapText="1"/>
    </xf>
    <xf numFmtId="49" fontId="17" fillId="7" borderId="54" xfId="0" applyNumberFormat="1" applyFont="1" applyFill="1" applyBorder="1" applyAlignment="1">
      <alignment horizontal="left" vertical="center" wrapText="1"/>
    </xf>
    <xf numFmtId="0" fontId="17" fillId="8" borderId="54" xfId="0" applyFont="1" applyFill="1" applyBorder="1" applyAlignment="1">
      <alignment horizontal="left" vertical="center" wrapText="1"/>
    </xf>
    <xf numFmtId="0" fontId="19" fillId="8" borderId="54" xfId="0" applyFont="1" applyFill="1" applyBorder="1" applyAlignment="1">
      <alignment horizontal="left" vertical="center" wrapText="1"/>
    </xf>
    <xf numFmtId="0" fontId="18" fillId="8" borderId="54" xfId="0" applyFont="1" applyFill="1" applyBorder="1" applyAlignment="1">
      <alignment horizontal="left" vertical="center" wrapText="1"/>
    </xf>
    <xf numFmtId="49" fontId="18" fillId="8" borderId="54" xfId="0" applyNumberFormat="1" applyFont="1" applyFill="1" applyBorder="1" applyAlignment="1">
      <alignment horizontal="left" vertical="center" wrapText="1"/>
    </xf>
    <xf numFmtId="49" fontId="19" fillId="8" borderId="54" xfId="0" applyNumberFormat="1" applyFont="1" applyFill="1" applyBorder="1" applyAlignment="1">
      <alignment horizontal="left" vertical="center" wrapText="1"/>
    </xf>
    <xf numFmtId="0" fontId="15" fillId="7" borderId="55" xfId="0" applyFont="1" applyFill="1" applyBorder="1" applyAlignment="1">
      <alignment horizontal="left" vertical="center" wrapText="1"/>
    </xf>
    <xf numFmtId="0" fontId="15" fillId="7" borderId="56" xfId="0" applyFont="1" applyFill="1" applyBorder="1" applyAlignment="1">
      <alignment horizontal="left" vertical="center" wrapText="1"/>
    </xf>
    <xf numFmtId="49" fontId="18" fillId="9" borderId="54" xfId="0" applyNumberFormat="1" applyFont="1" applyFill="1" applyBorder="1" applyAlignment="1">
      <alignment horizontal="left" vertical="center" wrapText="1"/>
    </xf>
    <xf numFmtId="49" fontId="21" fillId="7" borderId="57" xfId="0" applyNumberFormat="1" applyFont="1" applyFill="1" applyBorder="1" applyAlignment="1">
      <alignment horizontal="left" vertical="center"/>
    </xf>
    <xf numFmtId="9" fontId="19" fillId="8" borderId="54" xfId="0" applyNumberFormat="1" applyFont="1" applyFill="1" applyBorder="1" applyAlignment="1">
      <alignment horizontal="left" vertical="center" wrapText="1"/>
    </xf>
    <xf numFmtId="49" fontId="18" fillId="10" borderId="54" xfId="0" applyNumberFormat="1" applyFont="1" applyFill="1" applyBorder="1" applyAlignment="1">
      <alignment vertical="center" wrapText="1"/>
    </xf>
    <xf numFmtId="6" fontId="19" fillId="8" borderId="54" xfId="0" applyNumberFormat="1" applyFont="1" applyFill="1" applyBorder="1" applyAlignment="1">
      <alignment horizontal="left" vertical="center" wrapText="1"/>
    </xf>
    <xf numFmtId="49" fontId="19" fillId="8" borderId="54" xfId="0" applyNumberFormat="1" applyFont="1" applyFill="1" applyBorder="1" applyAlignment="1">
      <alignment vertical="center" wrapText="1"/>
    </xf>
    <xf numFmtId="49" fontId="3" fillId="0" borderId="5" xfId="0" applyNumberFormat="1" applyFont="1" applyBorder="1" applyAlignment="1">
      <alignment vertical="center" wrapText="1"/>
    </xf>
    <xf numFmtId="49" fontId="3" fillId="0" borderId="58" xfId="0" applyNumberFormat="1" applyFont="1" applyBorder="1" applyAlignment="1">
      <alignment vertical="center"/>
    </xf>
    <xf numFmtId="49" fontId="3" fillId="0" borderId="19" xfId="0" applyNumberFormat="1" applyFont="1" applyBorder="1" applyAlignment="1">
      <alignment horizontal="left" vertical="center" wrapText="1"/>
    </xf>
    <xf numFmtId="49" fontId="3" fillId="0" borderId="19" xfId="0" applyNumberFormat="1" applyFont="1" applyBorder="1" applyAlignment="1">
      <alignment horizontal="center" vertical="center"/>
    </xf>
    <xf numFmtId="49" fontId="3" fillId="0" borderId="37" xfId="0" applyNumberFormat="1" applyFont="1" applyBorder="1" applyAlignment="1">
      <alignment vertical="center"/>
    </xf>
    <xf numFmtId="49" fontId="7" fillId="0" borderId="2" xfId="0" applyNumberFormat="1" applyFont="1" applyBorder="1" applyAlignment="1">
      <alignment horizontal="center" vertical="center"/>
    </xf>
    <xf numFmtId="49" fontId="8" fillId="0" borderId="15" xfId="0" applyNumberFormat="1" applyFont="1" applyBorder="1" applyAlignment="1">
      <alignment horizontal="left" vertical="center" wrapText="1"/>
    </xf>
    <xf numFmtId="49" fontId="22" fillId="8" borderId="54" xfId="0" applyNumberFormat="1" applyFont="1" applyFill="1" applyBorder="1" applyAlignment="1">
      <alignment horizontal="left" vertical="center" wrapText="1"/>
    </xf>
    <xf numFmtId="49" fontId="18" fillId="8" borderId="54" xfId="0" applyNumberFormat="1" applyFont="1" applyFill="1" applyBorder="1" applyAlignment="1">
      <alignment horizontal="left" vertical="center" wrapText="1"/>
    </xf>
    <xf numFmtId="49" fontId="22" fillId="8" borderId="54" xfId="0" applyNumberFormat="1" applyFont="1" applyFill="1" applyBorder="1" applyAlignment="1">
      <alignment horizontal="left" vertical="center" wrapText="1"/>
    </xf>
    <xf numFmtId="49" fontId="26" fillId="6" borderId="40" xfId="0" applyNumberFormat="1" applyFont="1" applyFill="1" applyBorder="1" applyAlignment="1">
      <alignment vertical="center"/>
    </xf>
    <xf numFmtId="49" fontId="25" fillId="0" borderId="18" xfId="20" applyNumberFormat="1" applyBorder="1" applyAlignment="1">
      <alignment vertical="center"/>
    </xf>
    <xf numFmtId="49" fontId="7" fillId="5" borderId="18" xfId="0" applyNumberFormat="1" applyFont="1" applyFill="1" applyBorder="1" applyAlignment="1">
      <alignment vertical="center"/>
    </xf>
    <xf numFmtId="49" fontId="3" fillId="5" borderId="17" xfId="0" applyNumberFormat="1" applyFont="1" applyFill="1" applyBorder="1" applyAlignment="1">
      <alignment horizontal="left" vertical="center" wrapText="1"/>
    </xf>
    <xf numFmtId="49" fontId="3" fillId="5" borderId="17" xfId="0" applyNumberFormat="1" applyFont="1" applyFill="1" applyBorder="1" applyAlignment="1">
      <alignment horizontal="center" vertical="center"/>
    </xf>
    <xf numFmtId="49" fontId="3" fillId="0" borderId="2" xfId="0" applyNumberFormat="1" applyFont="1" applyBorder="1" applyAlignment="1">
      <alignment horizontal="center" vertical="center" wrapText="1"/>
    </xf>
    <xf numFmtId="49" fontId="2" fillId="0" borderId="32" xfId="0" applyNumberFormat="1" applyFont="1" applyBorder="1" applyAlignment="1">
      <alignment vertical="center" wrapText="1"/>
    </xf>
    <xf numFmtId="49" fontId="3" fillId="0" borderId="2" xfId="0" applyNumberFormat="1" applyFont="1" applyBorder="1" applyAlignment="1">
      <alignment horizontal="left" vertical="center"/>
    </xf>
    <xf numFmtId="49" fontId="27" fillId="7" borderId="57" xfId="0" applyNumberFormat="1" applyFont="1" applyFill="1" applyBorder="1" applyAlignment="1">
      <alignment horizontal="left" vertical="center"/>
    </xf>
    <xf numFmtId="0" fontId="19" fillId="8" borderId="59" xfId="0" applyFont="1" applyFill="1" applyBorder="1" applyAlignment="1">
      <alignment vertical="center" wrapText="1"/>
    </xf>
    <xf numFmtId="49" fontId="17" fillId="8" borderId="54" xfId="0" applyNumberFormat="1" applyFont="1" applyFill="1" applyBorder="1" applyAlignment="1">
      <alignment horizontal="left" vertical="center" wrapText="1"/>
    </xf>
    <xf numFmtId="49" fontId="18" fillId="8" borderId="54" xfId="0" applyNumberFormat="1" applyFont="1" applyFill="1" applyBorder="1" applyAlignment="1">
      <alignment horizontal="left" vertical="center" wrapText="1"/>
    </xf>
    <xf numFmtId="49" fontId="22" fillId="8" borderId="54" xfId="0" applyNumberFormat="1" applyFont="1" applyFill="1" applyBorder="1" applyAlignment="1">
      <alignment horizontal="left" vertical="center" wrapText="1"/>
    </xf>
    <xf numFmtId="49" fontId="18" fillId="5" borderId="54" xfId="0" applyNumberFormat="1" applyFont="1" applyFill="1" applyBorder="1" applyAlignment="1">
      <alignment horizontal="left" vertical="center" wrapText="1"/>
    </xf>
    <xf numFmtId="49" fontId="17" fillId="5" borderId="54" xfId="0" applyNumberFormat="1" applyFont="1" applyFill="1" applyBorder="1" applyAlignment="1">
      <alignment horizontal="left" vertical="center" wrapText="1"/>
    </xf>
    <xf numFmtId="49" fontId="18" fillId="8" borderId="54" xfId="0" applyNumberFormat="1" applyFont="1" applyFill="1" applyBorder="1" applyAlignment="1">
      <alignment horizontal="left" vertical="center" wrapText="1"/>
    </xf>
    <xf numFmtId="49" fontId="18" fillId="8" borderId="54" xfId="0" applyNumberFormat="1" applyFont="1" applyFill="1" applyBorder="1" applyAlignment="1">
      <alignment horizontal="left" vertical="center" wrapText="1"/>
    </xf>
    <xf numFmtId="49" fontId="18" fillId="8" borderId="54" xfId="0" applyNumberFormat="1" applyFont="1" applyFill="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28" xfId="0" applyNumberFormat="1" applyFont="1" applyBorder="1" applyAlignment="1">
      <alignment horizontal="left" vertical="center" wrapText="1"/>
    </xf>
    <xf numFmtId="49" fontId="3" fillId="0" borderId="19" xfId="0" applyNumberFormat="1" applyFont="1" applyBorder="1" applyAlignment="1">
      <alignment vertical="center"/>
    </xf>
    <xf numFmtId="49" fontId="3" fillId="0" borderId="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2" fillId="0" borderId="2" xfId="0" applyNumberFormat="1" applyFont="1" applyBorder="1" applyAlignment="1">
      <alignment horizontal="left" vertical="center" wrapText="1" indent="1"/>
    </xf>
    <xf numFmtId="49" fontId="3" fillId="0" borderId="6" xfId="0" applyNumberFormat="1" applyFont="1" applyBorder="1" applyAlignment="1">
      <alignment horizontal="left" vertical="center" wrapText="1" indent="2"/>
    </xf>
    <xf numFmtId="0" fontId="2" fillId="0" borderId="2" xfId="21" applyFont="1" applyFill="1" applyBorder="1" applyAlignment="1" applyProtection="1">
      <alignment horizontal="left" vertical="center" indent="1"/>
      <protection/>
    </xf>
    <xf numFmtId="0" fontId="3" fillId="0" borderId="2" xfId="21" applyFont="1" applyFill="1" applyBorder="1" applyAlignment="1" applyProtection="1">
      <alignment horizontal="left" vertical="center" indent="2"/>
      <protection/>
    </xf>
    <xf numFmtId="49" fontId="3" fillId="0" borderId="2" xfId="0" applyNumberFormat="1" applyFont="1" applyBorder="1" applyAlignment="1">
      <alignment horizontal="left" vertical="center" wrapText="1" indent="2"/>
    </xf>
    <xf numFmtId="0" fontId="3" fillId="0" borderId="5" xfId="21" applyFont="1" applyFill="1" applyBorder="1" applyAlignment="1" applyProtection="1">
      <alignment horizontal="left" vertical="center" indent="2"/>
      <protection/>
    </xf>
    <xf numFmtId="0" fontId="0" fillId="0" borderId="60" xfId="0" applyBorder="1" applyAlignment="1">
      <alignment horizontal="left" vertical="center"/>
    </xf>
    <xf numFmtId="49" fontId="22" fillId="0" borderId="54" xfId="0" applyNumberFormat="1" applyFont="1" applyFill="1" applyBorder="1" applyAlignment="1">
      <alignment horizontal="left" vertical="center" wrapText="1"/>
    </xf>
    <xf numFmtId="49" fontId="36" fillId="6" borderId="40" xfId="0" applyNumberFormat="1" applyFont="1" applyFill="1" applyBorder="1" applyAlignment="1">
      <alignment vertical="center"/>
    </xf>
    <xf numFmtId="0" fontId="32" fillId="0" borderId="1" xfId="0" applyFont="1" applyBorder="1" applyAlignment="1">
      <alignment horizontal="left" vertical="center"/>
    </xf>
    <xf numFmtId="0" fontId="0" fillId="0" borderId="15" xfId="0" applyBorder="1" applyAlignment="1">
      <alignment horizontal="left" vertical="center"/>
    </xf>
    <xf numFmtId="0" fontId="0" fillId="0" borderId="61" xfId="0" applyBorder="1" applyAlignment="1">
      <alignment horizontal="left" vertical="center"/>
    </xf>
    <xf numFmtId="0" fontId="3" fillId="0" borderId="18" xfId="0" applyFont="1" applyBorder="1" applyAlignment="1">
      <alignment horizontal="left" vertical="center"/>
    </xf>
    <xf numFmtId="0" fontId="0" fillId="0" borderId="18" xfId="0" applyBorder="1" applyAlignment="1">
      <alignment horizontal="left" vertical="center"/>
    </xf>
    <xf numFmtId="0" fontId="3" fillId="0" borderId="58" xfId="0" applyFont="1" applyBorder="1" applyAlignment="1">
      <alignment horizontal="left" vertical="center"/>
    </xf>
    <xf numFmtId="0" fontId="31" fillId="0" borderId="0" xfId="23" applyNumberFormat="1" applyAlignment="1">
      <alignment horizontal="left" vertical="center"/>
      <protection/>
    </xf>
    <xf numFmtId="0" fontId="32" fillId="0" borderId="1" xfId="24" applyAlignment="1">
      <alignment horizontal="left"/>
      <protection/>
    </xf>
    <xf numFmtId="0" fontId="0" fillId="0" borderId="0" xfId="0" applyAlignment="1">
      <alignment horizontal="center"/>
    </xf>
    <xf numFmtId="2" fontId="30" fillId="0" borderId="62" xfId="28" applyNumberFormat="1" applyFont="1" applyBorder="1" applyAlignment="1">
      <alignment horizontal="center" vertical="center"/>
    </xf>
    <xf numFmtId="2" fontId="30" fillId="0" borderId="34" xfId="28" applyNumberFormat="1" applyFont="1" applyBorder="1" applyAlignment="1">
      <alignment horizontal="center"/>
    </xf>
    <xf numFmtId="0" fontId="30" fillId="11" borderId="14" xfId="0" applyFont="1" applyFill="1" applyBorder="1"/>
    <xf numFmtId="164" fontId="30" fillId="3" borderId="63" xfId="28" applyFont="1" applyFill="1" applyBorder="1" applyAlignment="1">
      <alignment/>
    </xf>
    <xf numFmtId="0" fontId="30" fillId="3" borderId="63" xfId="0" applyFont="1" applyFill="1" applyBorder="1" applyAlignment="1">
      <alignment wrapText="1"/>
    </xf>
    <xf numFmtId="2" fontId="30" fillId="0" borderId="35" xfId="28" applyNumberFormat="1" applyFont="1" applyBorder="1" applyAlignment="1">
      <alignment horizontal="center"/>
    </xf>
    <xf numFmtId="2" fontId="0" fillId="3" borderId="40" xfId="28" applyNumberFormat="1" applyFont="1" applyFill="1" applyBorder="1" applyAlignment="1">
      <alignment horizontal="center"/>
    </xf>
    <xf numFmtId="2" fontId="0" fillId="3" borderId="63" xfId="28" applyNumberFormat="1" applyFont="1" applyFill="1" applyBorder="1" applyAlignment="1">
      <alignment horizontal="center"/>
    </xf>
    <xf numFmtId="0" fontId="30" fillId="3" borderId="63" xfId="0" applyFont="1" applyFill="1" applyBorder="1"/>
    <xf numFmtId="0" fontId="0" fillId="5" borderId="0" xfId="0" applyFill="1" applyAlignment="1">
      <alignment horizontal="center"/>
    </xf>
    <xf numFmtId="0" fontId="0" fillId="5" borderId="0" xfId="0" applyFill="1"/>
    <xf numFmtId="0" fontId="0" fillId="5" borderId="0" xfId="0" applyFill="1" applyAlignment="1">
      <alignment horizontal="center" vertical="center" textRotation="90"/>
    </xf>
    <xf numFmtId="2" fontId="30" fillId="0" borderId="62" xfId="28" applyNumberFormat="1" applyFont="1" applyBorder="1" applyAlignment="1">
      <alignment horizontal="center"/>
    </xf>
    <xf numFmtId="2" fontId="0" fillId="3" borderId="2" xfId="28" applyNumberFormat="1" applyFont="1" applyFill="1" applyBorder="1" applyAlignment="1">
      <alignment horizontal="center"/>
    </xf>
    <xf numFmtId="2" fontId="0" fillId="0" borderId="18" xfId="0" applyNumberFormat="1" applyBorder="1" applyAlignment="1">
      <alignment horizontal="center"/>
    </xf>
    <xf numFmtId="0" fontId="0" fillId="0" borderId="2" xfId="0" applyBorder="1" applyAlignment="1">
      <alignment horizontal="center"/>
    </xf>
    <xf numFmtId="0" fontId="0" fillId="0" borderId="40" xfId="0" applyBorder="1" applyAlignment="1">
      <alignment horizontal="center"/>
    </xf>
    <xf numFmtId="0" fontId="0" fillId="0" borderId="63" xfId="0" applyBorder="1" applyAlignment="1">
      <alignment horizontal="center"/>
    </xf>
    <xf numFmtId="2" fontId="30" fillId="0" borderId="46" xfId="28" applyNumberFormat="1" applyFont="1" applyBorder="1" applyAlignment="1">
      <alignment horizontal="center"/>
    </xf>
    <xf numFmtId="2" fontId="0" fillId="3" borderId="18" xfId="28" applyNumberFormat="1" applyFont="1" applyFill="1" applyBorder="1" applyAlignment="1">
      <alignment horizontal="center"/>
    </xf>
    <xf numFmtId="2" fontId="0" fillId="3" borderId="2" xfId="28" applyNumberFormat="1" applyFont="1" applyFill="1" applyBorder="1" applyAlignment="1">
      <alignment horizontal="center"/>
    </xf>
    <xf numFmtId="0" fontId="0" fillId="0" borderId="18"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38" fillId="3" borderId="4" xfId="0" applyFont="1" applyFill="1" applyBorder="1" applyAlignment="1">
      <alignment horizontal="center" vertical="center"/>
    </xf>
    <xf numFmtId="0" fontId="38" fillId="3" borderId="62" xfId="0" applyFont="1" applyFill="1" applyBorder="1" applyAlignment="1">
      <alignment horizontal="center" vertical="center"/>
    </xf>
    <xf numFmtId="0" fontId="30" fillId="3" borderId="58" xfId="0" applyFont="1" applyFill="1" applyBorder="1" applyAlignment="1">
      <alignment horizontal="center"/>
    </xf>
    <xf numFmtId="0" fontId="30" fillId="3" borderId="5" xfId="0" applyFont="1" applyFill="1" applyBorder="1" applyAlignment="1">
      <alignment horizontal="center"/>
    </xf>
    <xf numFmtId="0" fontId="30" fillId="3" borderId="61" xfId="0" applyFont="1" applyFill="1" applyBorder="1" applyAlignment="1">
      <alignment horizontal="center"/>
    </xf>
    <xf numFmtId="0" fontId="38" fillId="3" borderId="35" xfId="0" applyFont="1" applyFill="1" applyBorder="1" applyAlignment="1">
      <alignment horizontal="center" vertical="center"/>
    </xf>
    <xf numFmtId="0" fontId="30" fillId="3" borderId="62" xfId="0" applyFont="1" applyFill="1" applyBorder="1" applyAlignment="1">
      <alignment horizontal="center"/>
    </xf>
    <xf numFmtId="0" fontId="29" fillId="0" borderId="3" xfId="0" applyFont="1" applyBorder="1" applyAlignment="1">
      <alignment horizontal="center"/>
    </xf>
    <xf numFmtId="0" fontId="29" fillId="0" borderId="2" xfId="0" applyFont="1" applyBorder="1" applyAlignment="1">
      <alignment horizontal="center"/>
    </xf>
    <xf numFmtId="2" fontId="29" fillId="3" borderId="2" xfId="28" applyNumberFormat="1" applyFont="1" applyFill="1" applyBorder="1" applyAlignment="1">
      <alignment horizontal="center"/>
    </xf>
    <xf numFmtId="2" fontId="39" fillId="0" borderId="46" xfId="28" applyNumberFormat="1" applyFont="1" applyBorder="1" applyAlignment="1">
      <alignment horizontal="center"/>
    </xf>
    <xf numFmtId="2" fontId="39" fillId="0" borderId="1" xfId="28" applyNumberFormat="1" applyFont="1" applyBorder="1" applyAlignment="1">
      <alignment horizontal="center"/>
    </xf>
    <xf numFmtId="2" fontId="0" fillId="3" borderId="18" xfId="28" applyNumberFormat="1" applyFont="1" applyFill="1" applyBorder="1" applyAlignment="1">
      <alignment horizontal="center"/>
    </xf>
    <xf numFmtId="2" fontId="40" fillId="0" borderId="62" xfId="28" applyNumberFormat="1" applyFont="1" applyBorder="1" applyAlignment="1">
      <alignment horizontal="center"/>
    </xf>
    <xf numFmtId="2" fontId="40" fillId="0" borderId="4" xfId="28" applyNumberFormat="1" applyFont="1" applyBorder="1" applyAlignment="1">
      <alignment horizontal="center"/>
    </xf>
    <xf numFmtId="164" fontId="30" fillId="3" borderId="40" xfId="28" applyFont="1" applyFill="1" applyBorder="1" applyAlignment="1">
      <alignment/>
    </xf>
    <xf numFmtId="2" fontId="39" fillId="0" borderId="62" xfId="28" applyNumberFormat="1" applyFont="1" applyBorder="1" applyAlignment="1">
      <alignment horizontal="center" vertical="center"/>
    </xf>
    <xf numFmtId="0" fontId="13" fillId="0" borderId="0" xfId="0" applyFont="1" applyAlignment="1">
      <alignment horizontal="left" wrapText="1"/>
    </xf>
    <xf numFmtId="49" fontId="3" fillId="0" borderId="18" xfId="0" applyNumberFormat="1" applyFont="1" applyBorder="1" applyAlignment="1">
      <alignment horizontal="left" wrapText="1"/>
    </xf>
    <xf numFmtId="49" fontId="3" fillId="0" borderId="17" xfId="0" applyNumberFormat="1" applyFont="1" applyBorder="1" applyAlignment="1">
      <alignment horizontal="left" wrapText="1"/>
    </xf>
    <xf numFmtId="0" fontId="15" fillId="7" borderId="54" xfId="0" applyFont="1" applyFill="1" applyBorder="1" applyAlignment="1">
      <alignment horizontal="left" vertical="center" wrapText="1"/>
    </xf>
    <xf numFmtId="49" fontId="18" fillId="8" borderId="54" xfId="0" applyNumberFormat="1" applyFont="1" applyFill="1" applyBorder="1" applyAlignment="1">
      <alignment horizontal="left" vertical="center" wrapText="1"/>
    </xf>
    <xf numFmtId="49" fontId="18" fillId="10" borderId="54" xfId="0" applyNumberFormat="1" applyFont="1" applyFill="1" applyBorder="1" applyAlignment="1">
      <alignment horizontal="center" vertical="center" wrapText="1"/>
    </xf>
    <xf numFmtId="49" fontId="22" fillId="8" borderId="54" xfId="0" applyNumberFormat="1" applyFont="1" applyFill="1" applyBorder="1" applyAlignment="1">
      <alignment horizontal="left" vertical="center" wrapText="1"/>
    </xf>
    <xf numFmtId="49" fontId="24" fillId="8" borderId="54" xfId="0" applyNumberFormat="1" applyFont="1" applyFill="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49" fontId="3" fillId="0" borderId="47" xfId="0" applyNumberFormat="1" applyFont="1" applyBorder="1" applyAlignment="1">
      <alignment horizontal="left" vertical="center" wrapText="1"/>
    </xf>
    <xf numFmtId="49" fontId="3" fillId="0" borderId="28" xfId="0" applyNumberFormat="1" applyFont="1" applyBorder="1" applyAlignment="1">
      <alignment horizontal="left" vertical="center" wrapText="1"/>
    </xf>
    <xf numFmtId="49" fontId="19" fillId="8" borderId="59" xfId="0" applyNumberFormat="1" applyFont="1" applyFill="1" applyBorder="1" applyAlignment="1">
      <alignment horizontal="left" vertical="center" wrapText="1"/>
    </xf>
    <xf numFmtId="49" fontId="19" fillId="8" borderId="64" xfId="0" applyNumberFormat="1" applyFont="1" applyFill="1" applyBorder="1" applyAlignment="1">
      <alignment horizontal="left" vertical="center" wrapText="1"/>
    </xf>
    <xf numFmtId="49" fontId="19" fillId="8" borderId="65" xfId="0" applyNumberFormat="1" applyFont="1" applyFill="1" applyBorder="1" applyAlignment="1">
      <alignment horizontal="left" vertical="center" wrapText="1"/>
    </xf>
    <xf numFmtId="0" fontId="19" fillId="8" borderId="59" xfId="0" applyFont="1" applyFill="1" applyBorder="1" applyAlignment="1">
      <alignment horizontal="left" vertical="center" wrapText="1"/>
    </xf>
    <xf numFmtId="0" fontId="19" fillId="8" borderId="65" xfId="0" applyFont="1" applyFill="1" applyBorder="1" applyAlignment="1">
      <alignment horizontal="left" vertical="center" wrapText="1"/>
    </xf>
    <xf numFmtId="49" fontId="16" fillId="0" borderId="59" xfId="0" applyNumberFormat="1" applyFont="1" applyBorder="1" applyAlignment="1">
      <alignment horizontal="left" vertical="center" wrapText="1"/>
    </xf>
    <xf numFmtId="49" fontId="16" fillId="0" borderId="65" xfId="0" applyNumberFormat="1" applyFont="1" applyBorder="1" applyAlignment="1">
      <alignment horizontal="left" vertical="center" wrapText="1"/>
    </xf>
    <xf numFmtId="49" fontId="18" fillId="9" borderId="59" xfId="0" applyNumberFormat="1" applyFont="1" applyFill="1" applyBorder="1" applyAlignment="1">
      <alignment horizontal="center" vertical="center" wrapText="1"/>
    </xf>
    <xf numFmtId="49" fontId="18" fillId="9" borderId="65" xfId="0" applyNumberFormat="1" applyFont="1" applyFill="1" applyBorder="1" applyAlignment="1">
      <alignment horizontal="center" vertical="center" wrapText="1"/>
    </xf>
    <xf numFmtId="0" fontId="17" fillId="8" borderId="59" xfId="0" applyFont="1" applyFill="1" applyBorder="1" applyAlignment="1">
      <alignment horizontal="left" vertical="center" wrapText="1"/>
    </xf>
    <xf numFmtId="0" fontId="17" fillId="8" borderId="65" xfId="0" applyFont="1" applyFill="1" applyBorder="1" applyAlignment="1">
      <alignment horizontal="left" vertical="center" wrapText="1"/>
    </xf>
    <xf numFmtId="0" fontId="30" fillId="11" borderId="4" xfId="0" applyFont="1" applyFill="1" applyBorder="1" applyAlignment="1">
      <alignment horizontal="left" vertical="center"/>
    </xf>
    <xf numFmtId="0" fontId="30" fillId="11" borderId="34" xfId="0" applyFont="1" applyFill="1" applyBorder="1" applyAlignment="1">
      <alignment horizontal="left" vertical="center"/>
    </xf>
    <xf numFmtId="0" fontId="30" fillId="11" borderId="35" xfId="0" applyFont="1" applyFill="1" applyBorder="1" applyAlignment="1">
      <alignment horizontal="left" vertical="center"/>
    </xf>
    <xf numFmtId="0" fontId="37" fillId="3" borderId="13" xfId="0" applyFont="1" applyFill="1" applyBorder="1" applyAlignment="1">
      <alignment horizontal="center" vertical="center" wrapText="1"/>
    </xf>
    <xf numFmtId="0" fontId="37" fillId="3" borderId="66" xfId="0" applyFont="1" applyFill="1" applyBorder="1" applyAlignment="1">
      <alignment horizontal="center" vertical="center" wrapText="1"/>
    </xf>
    <xf numFmtId="0" fontId="37" fillId="3" borderId="51" xfId="0" applyFont="1" applyFill="1" applyBorder="1" applyAlignment="1">
      <alignment horizontal="center" vertical="center" wrapText="1"/>
    </xf>
    <xf numFmtId="0" fontId="37" fillId="3" borderId="67" xfId="0" applyFont="1" applyFill="1" applyBorder="1" applyAlignment="1">
      <alignment horizontal="center" vertical="center" wrapText="1"/>
    </xf>
    <xf numFmtId="0" fontId="30" fillId="3" borderId="5" xfId="0" applyFont="1" applyFill="1" applyBorder="1" applyAlignment="1">
      <alignment horizontal="center" vertical="center"/>
    </xf>
    <xf numFmtId="0" fontId="30" fillId="3" borderId="3" xfId="0" applyFont="1" applyFill="1" applyBorder="1" applyAlignment="1">
      <alignment horizontal="center" vertical="center"/>
    </xf>
    <xf numFmtId="0" fontId="0" fillId="5" borderId="0" xfId="0" applyFill="1" applyAlignment="1">
      <alignment horizontal="center" vertical="center" textRotation="90"/>
    </xf>
    <xf numFmtId="0" fontId="0" fillId="5" borderId="68" xfId="0" applyFill="1" applyBorder="1" applyAlignment="1">
      <alignment horizontal="center" vertical="center" textRotation="90"/>
    </xf>
    <xf numFmtId="0" fontId="0" fillId="5" borderId="38" xfId="0" applyFill="1" applyBorder="1" applyAlignment="1">
      <alignment horizontal="center" vertical="center" textRotation="90"/>
    </xf>
    <xf numFmtId="0" fontId="0" fillId="5" borderId="69" xfId="0" applyFill="1" applyBorder="1" applyAlignment="1">
      <alignment horizontal="center" vertical="center" textRotation="90"/>
    </xf>
    <xf numFmtId="0" fontId="37" fillId="3" borderId="13" xfId="0" applyFont="1" applyFill="1" applyBorder="1" applyAlignment="1">
      <alignment horizontal="center" vertical="center"/>
    </xf>
    <xf numFmtId="0" fontId="37" fillId="3" borderId="70" xfId="0" applyFont="1" applyFill="1" applyBorder="1" applyAlignment="1">
      <alignment horizontal="center" vertical="center"/>
    </xf>
    <xf numFmtId="0" fontId="37" fillId="3" borderId="51" xfId="0" applyFont="1" applyFill="1" applyBorder="1" applyAlignment="1">
      <alignment horizontal="center" vertical="center"/>
    </xf>
    <xf numFmtId="0" fontId="30" fillId="3" borderId="44" xfId="0" applyFont="1" applyFill="1" applyBorder="1" applyAlignment="1">
      <alignment horizontal="left"/>
    </xf>
    <xf numFmtId="0" fontId="30" fillId="3" borderId="66" xfId="0" applyFont="1" applyFill="1" applyBorder="1" applyAlignment="1">
      <alignment horizontal="left"/>
    </xf>
    <xf numFmtId="0" fontId="30" fillId="3" borderId="2" xfId="0" applyFont="1" applyFill="1" applyBorder="1" applyAlignment="1">
      <alignment horizontal="center" vertical="center"/>
    </xf>
    <xf numFmtId="0" fontId="30" fillId="3" borderId="58" xfId="0" applyFont="1" applyFill="1" applyBorder="1" applyAlignment="1">
      <alignment horizontal="left"/>
    </xf>
    <xf numFmtId="0" fontId="30" fillId="3" borderId="61" xfId="0" applyFont="1" applyFill="1" applyBorder="1" applyAlignment="1">
      <alignment horizontal="left"/>
    </xf>
    <xf numFmtId="0" fontId="30" fillId="11" borderId="47" xfId="0" applyFont="1" applyFill="1" applyBorder="1" applyAlignment="1">
      <alignment horizontal="left"/>
    </xf>
    <xf numFmtId="0" fontId="30" fillId="11" borderId="28" xfId="0" applyFont="1" applyFill="1" applyBorder="1" applyAlignment="1">
      <alignment horizontal="left"/>
    </xf>
    <xf numFmtId="0" fontId="38" fillId="3" borderId="58" xfId="0" applyFont="1" applyFill="1" applyBorder="1" applyAlignment="1">
      <alignment horizontal="center" vertical="center"/>
    </xf>
    <xf numFmtId="0" fontId="38" fillId="3" borderId="19" xfId="0" applyFont="1" applyFill="1" applyBorder="1" applyAlignment="1">
      <alignment horizontal="center" vertical="center"/>
    </xf>
    <xf numFmtId="0" fontId="38" fillId="3" borderId="61" xfId="0" applyFont="1" applyFill="1" applyBorder="1" applyAlignment="1">
      <alignment horizontal="center" vertical="center"/>
    </xf>
    <xf numFmtId="0" fontId="38" fillId="3" borderId="37" xfId="0" applyFont="1" applyFill="1" applyBorder="1" applyAlignment="1">
      <alignment horizontal="center" vertical="center"/>
    </xf>
    <xf numFmtId="0" fontId="38" fillId="3" borderId="38" xfId="0" applyFont="1" applyFill="1" applyBorder="1" applyAlignment="1">
      <alignment horizontal="center" vertical="center"/>
    </xf>
    <xf numFmtId="0" fontId="38" fillId="3" borderId="69" xfId="0" applyFont="1" applyFill="1" applyBorder="1" applyAlignment="1">
      <alignment horizontal="center" vertical="center"/>
    </xf>
    <xf numFmtId="0" fontId="37" fillId="3" borderId="49" xfId="0" applyFont="1" applyFill="1" applyBorder="1" applyAlignment="1">
      <alignment horizontal="center" vertical="center" textRotation="90" wrapText="1"/>
    </xf>
    <xf numFmtId="0" fontId="37" fillId="3" borderId="49" xfId="0" applyFont="1" applyFill="1" applyBorder="1" applyAlignment="1">
      <alignment horizontal="center" vertical="center" textRotation="90"/>
    </xf>
    <xf numFmtId="0" fontId="37" fillId="3" borderId="36" xfId="0" applyFont="1" applyFill="1" applyBorder="1" applyAlignment="1">
      <alignment horizontal="center" vertical="center" textRotation="90"/>
    </xf>
    <xf numFmtId="0" fontId="30" fillId="3" borderId="6" xfId="0" applyFont="1" applyFill="1" applyBorder="1" applyAlignment="1">
      <alignment horizontal="center" vertical="center"/>
    </xf>
    <xf numFmtId="0" fontId="30" fillId="3" borderId="37" xfId="0" applyFont="1" applyFill="1" applyBorder="1" applyAlignment="1">
      <alignment horizontal="left" vertical="center" wrapText="1"/>
    </xf>
    <xf numFmtId="0" fontId="30" fillId="3" borderId="69" xfId="0" applyFont="1" applyFill="1" applyBorder="1" applyAlignment="1">
      <alignment horizontal="left" vertical="center" wrapText="1"/>
    </xf>
    <xf numFmtId="0" fontId="30" fillId="3" borderId="18" xfId="0" applyFont="1" applyFill="1" applyBorder="1" applyAlignment="1">
      <alignment horizontal="left" vertical="center" wrapText="1"/>
    </xf>
    <xf numFmtId="0" fontId="30" fillId="3" borderId="15" xfId="0" applyFont="1" applyFill="1" applyBorder="1" applyAlignment="1">
      <alignment horizontal="left" vertical="center" wrapText="1"/>
    </xf>
    <xf numFmtId="0" fontId="30" fillId="11" borderId="16" xfId="0" applyFont="1" applyFill="1" applyBorder="1" applyAlignment="1">
      <alignment horizontal="left"/>
    </xf>
    <xf numFmtId="0" fontId="30" fillId="3" borderId="71" xfId="0" applyFont="1" applyFill="1" applyBorder="1" applyAlignment="1">
      <alignment horizontal="center" vertical="center"/>
    </xf>
    <xf numFmtId="0" fontId="30" fillId="3" borderId="72" xfId="0" applyFont="1" applyFill="1" applyBorder="1" applyAlignment="1">
      <alignment horizontal="center" vertical="center"/>
    </xf>
    <xf numFmtId="0" fontId="30" fillId="3" borderId="73" xfId="0" applyFont="1" applyFill="1" applyBorder="1" applyAlignment="1">
      <alignment horizontal="center" vertical="center"/>
    </xf>
    <xf numFmtId="0" fontId="30" fillId="3" borderId="74" xfId="0" applyFont="1" applyFill="1" applyBorder="1" applyAlignment="1">
      <alignment horizontal="center" vertical="center"/>
    </xf>
    <xf numFmtId="0" fontId="30" fillId="3" borderId="75" xfId="0" applyFont="1" applyFill="1" applyBorder="1" applyAlignment="1">
      <alignment horizontal="center" vertical="center"/>
    </xf>
    <xf numFmtId="0" fontId="38" fillId="3" borderId="13" xfId="0" applyFont="1" applyFill="1" applyBorder="1" applyAlignment="1">
      <alignment horizontal="center" vertical="center"/>
    </xf>
    <xf numFmtId="0" fontId="38" fillId="3" borderId="30" xfId="0" applyFont="1" applyFill="1" applyBorder="1" applyAlignment="1">
      <alignment horizontal="center" vertical="center"/>
    </xf>
    <xf numFmtId="0" fontId="38" fillId="3" borderId="31" xfId="0" applyFont="1" applyFill="1" applyBorder="1" applyAlignment="1">
      <alignment horizontal="center" vertical="center"/>
    </xf>
    <xf numFmtId="0" fontId="38" fillId="3" borderId="51" xfId="0" applyFont="1" applyFill="1" applyBorder="1" applyAlignment="1">
      <alignment horizontal="center" vertical="center"/>
    </xf>
    <xf numFmtId="0" fontId="38" fillId="3" borderId="1" xfId="0" applyFont="1" applyFill="1" applyBorder="1" applyAlignment="1">
      <alignment horizontal="center" vertical="center"/>
    </xf>
    <xf numFmtId="0" fontId="38" fillId="3" borderId="46" xfId="0" applyFont="1" applyFill="1" applyBorder="1" applyAlignment="1">
      <alignment horizontal="center" vertical="center"/>
    </xf>
    <xf numFmtId="0" fontId="30" fillId="3" borderId="76" xfId="0" applyFont="1" applyFill="1" applyBorder="1" applyAlignment="1">
      <alignment horizontal="center" vertical="center"/>
    </xf>
    <xf numFmtId="0" fontId="41" fillId="0" borderId="3" xfId="0" applyFont="1" applyBorder="1" applyAlignment="1">
      <alignment horizontal="center"/>
    </xf>
    <xf numFmtId="0" fontId="41" fillId="0" borderId="2" xfId="0" applyFont="1" applyBorder="1" applyAlignment="1">
      <alignment horizontal="center"/>
    </xf>
    <xf numFmtId="2" fontId="41" fillId="3" borderId="2" xfId="28" applyNumberFormat="1" applyFont="1" applyFill="1" applyBorder="1" applyAlignment="1">
      <alignment horizontal="center"/>
    </xf>
    <xf numFmtId="2" fontId="41" fillId="3" borderId="18" xfId="28" applyNumberFormat="1" applyFont="1" applyFill="1" applyBorder="1" applyAlignment="1">
      <alignment horizontal="center"/>
    </xf>
    <xf numFmtId="2" fontId="40" fillId="0" borderId="46" xfId="28" applyNumberFormat="1" applyFont="1" applyBorder="1" applyAlignment="1">
      <alignment horizontal="center"/>
    </xf>
    <xf numFmtId="0" fontId="29" fillId="0" borderId="63" xfId="0" applyFont="1" applyBorder="1" applyAlignment="1">
      <alignment horizontal="center"/>
    </xf>
    <xf numFmtId="2" fontId="29" fillId="3" borderId="18" xfId="28" applyNumberFormat="1" applyFont="1" applyFill="1" applyBorder="1" applyAlignment="1">
      <alignment horizontal="center"/>
    </xf>
    <xf numFmtId="0" fontId="41" fillId="0" borderId="63" xfId="0" applyFont="1" applyBorder="1" applyAlignment="1">
      <alignment horizontal="center"/>
    </xf>
    <xf numFmtId="2" fontId="40" fillId="0" borderId="62" xfId="28" applyNumberFormat="1" applyFont="1" applyBorder="1" applyAlignment="1">
      <alignment horizontal="center" vertical="center"/>
    </xf>
    <xf numFmtId="49" fontId="3" fillId="0" borderId="0" xfId="0" applyNumberFormat="1" applyFont="1" applyBorder="1" applyAlignment="1">
      <alignment horizontal="left" vertical="center"/>
    </xf>
    <xf numFmtId="0" fontId="10" fillId="0" borderId="0" xfId="23" applyNumberFormat="1" applyFont="1" applyFill="1" applyAlignment="1">
      <alignment horizontal="left" vertical="center"/>
      <protection/>
    </xf>
    <xf numFmtId="0" fontId="3" fillId="0" borderId="0" xfId="0" applyFont="1" applyFill="1" applyAlignment="1">
      <alignment horizontal="left" vertical="center"/>
    </xf>
    <xf numFmtId="49" fontId="10" fillId="12" borderId="52" xfId="0" applyNumberFormat="1" applyFont="1" applyFill="1" applyBorder="1" applyAlignment="1">
      <alignment horizontal="center" vertical="center"/>
    </xf>
    <xf numFmtId="49" fontId="3" fillId="12" borderId="34" xfId="0" applyNumberFormat="1" applyFont="1" applyFill="1" applyBorder="1" applyAlignment="1">
      <alignment horizontal="center" vertical="center"/>
    </xf>
    <xf numFmtId="49" fontId="3" fillId="12" borderId="34" xfId="0" applyNumberFormat="1" applyFont="1" applyFill="1" applyBorder="1" applyAlignment="1">
      <alignment horizontal="left" vertical="center" wrapText="1"/>
    </xf>
    <xf numFmtId="49" fontId="3" fillId="12" borderId="35" xfId="0" applyNumberFormat="1" applyFont="1" applyFill="1" applyBorder="1" applyAlignment="1">
      <alignment horizontal="left" vertical="center" wrapText="1"/>
    </xf>
  </cellXfs>
  <cellStyles count="15">
    <cellStyle name="Normal" xfId="0"/>
    <cellStyle name="Percent" xfId="15"/>
    <cellStyle name="Currency" xfId="16"/>
    <cellStyle name="Currency [0]" xfId="17"/>
    <cellStyle name="Comma" xfId="18"/>
    <cellStyle name="Comma [0]" xfId="19"/>
    <cellStyle name="Hypertextový odkaz" xfId="20"/>
    <cellStyle name="Normální 2" xfId="21"/>
    <cellStyle name="Hypertextový odkaz 2" xfId="22"/>
    <cellStyle name="Název 2" xfId="23"/>
    <cellStyle name="Nadpis 1 2" xfId="24"/>
    <cellStyle name="Nadpis 2 2" xfId="25"/>
    <cellStyle name="Nadpis 3 2" xfId="26"/>
    <cellStyle name="Minimální výška řádku" xfId="27"/>
    <cellStyle name="Čárka 2" xfId="28"/>
  </cellStyles>
  <dxfs count="278">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8" tint="0.3999499976634979"/>
        </patternFill>
      </fill>
      <border/>
    </dxf>
    <dxf>
      <fill>
        <patternFill>
          <bgColor theme="9" tint="0.3999499976634979"/>
        </patternFill>
      </fill>
      <border/>
    </dxf>
    <dxf>
      <fill>
        <patternFill>
          <bgColor theme="7" tint="0.3999499976634979"/>
        </patternFill>
      </fill>
      <border/>
    </dxf>
    <dxf>
      <fill>
        <patternFill>
          <bgColor rgb="FFD54747"/>
        </patternFill>
      </fill>
      <border/>
    </dxf>
    <dxf>
      <fill>
        <patternFill>
          <bgColor theme="8" tint="0.3999499976634979"/>
        </patternFill>
      </fill>
      <border/>
    </dxf>
    <dxf>
      <fill>
        <patternFill>
          <bgColor theme="9" tint="0.3999499976634979"/>
        </patternFill>
      </fill>
      <border/>
    </dxf>
    <dxf>
      <fill>
        <patternFill>
          <bgColor theme="7" tint="0.3999499976634979"/>
        </patternFill>
      </fill>
      <border/>
    </dxf>
    <dxf>
      <fill>
        <patternFill>
          <bgColor rgb="FFD54747"/>
        </patternFill>
      </fill>
      <border/>
    </dxf>
    <dxf>
      <fill>
        <patternFill>
          <bgColor theme="8" tint="0.3999499976634979"/>
        </patternFill>
      </fill>
      <border/>
    </dxf>
    <dxf>
      <fill>
        <patternFill>
          <bgColor theme="9" tint="0.3999499976634979"/>
        </patternFill>
      </fill>
      <border/>
    </dxf>
    <dxf>
      <fill>
        <patternFill>
          <bgColor theme="7" tint="0.3999499976634979"/>
        </patternFill>
      </fill>
      <border/>
    </dxf>
    <dxf>
      <fill>
        <patternFill>
          <bgColor rgb="FFD54747"/>
        </patternFill>
      </fill>
      <border/>
    </dxf>
    <dxf>
      <fill>
        <patternFill>
          <bgColor theme="8" tint="0.3999499976634979"/>
        </patternFill>
      </fill>
      <border/>
    </dxf>
    <dxf>
      <fill>
        <patternFill>
          <bgColor theme="9" tint="0.3999499976634979"/>
        </patternFill>
      </fill>
      <border/>
    </dxf>
    <dxf>
      <fill>
        <patternFill>
          <bgColor theme="7" tint="0.3999499976634979"/>
        </patternFill>
      </fill>
      <border/>
    </dxf>
    <dxf>
      <fill>
        <patternFill>
          <bgColor rgb="FFD54747"/>
        </patternFill>
      </fill>
      <border/>
    </dxf>
    <dxf>
      <fill>
        <patternFill>
          <bgColor theme="8" tint="0.3999499976634979"/>
        </patternFill>
      </fill>
      <border/>
    </dxf>
    <dxf>
      <fill>
        <patternFill>
          <bgColor theme="9" tint="0.3999499976634979"/>
        </patternFill>
      </fill>
      <border/>
    </dxf>
    <dxf>
      <fill>
        <patternFill>
          <bgColor theme="7" tint="0.3999499976634979"/>
        </patternFill>
      </fill>
      <border/>
    </dxf>
    <dxf>
      <fill>
        <patternFill>
          <bgColor rgb="FFD54747"/>
        </patternFill>
      </fill>
      <border/>
    </dxf>
    <dxf>
      <fill>
        <patternFill>
          <bgColor theme="8" tint="0.3999499976634979"/>
        </patternFill>
      </fill>
      <border/>
    </dxf>
    <dxf>
      <fill>
        <patternFill>
          <bgColor theme="9" tint="0.3999499976634979"/>
        </patternFill>
      </fill>
      <border/>
    </dxf>
    <dxf>
      <fill>
        <patternFill>
          <bgColor theme="7" tint="0.3999499976634979"/>
        </patternFill>
      </fill>
      <border/>
    </dxf>
    <dxf>
      <fill>
        <patternFill>
          <bgColor rgb="FFD54747"/>
        </patternFill>
      </fill>
      <border/>
    </dxf>
    <dxf>
      <fill>
        <patternFill>
          <bgColor theme="8" tint="0.3999499976634979"/>
        </patternFill>
      </fill>
      <border/>
    </dxf>
    <dxf>
      <fill>
        <patternFill>
          <bgColor theme="9" tint="0.3999499976634979"/>
        </patternFill>
      </fill>
      <border/>
    </dxf>
    <dxf>
      <fill>
        <patternFill>
          <bgColor theme="7" tint="0.3999499976634979"/>
        </patternFill>
      </fill>
      <border/>
    </dxf>
    <dxf>
      <fill>
        <patternFill>
          <bgColor rgb="FFD54747"/>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8" tint="0.3999499976634979"/>
        </patternFill>
      </fill>
      <border/>
    </dxf>
    <dxf>
      <fill>
        <patternFill>
          <bgColor theme="9" tint="0.3999499976634979"/>
        </patternFill>
      </fill>
      <border/>
    </dxf>
    <dxf>
      <fill>
        <patternFill>
          <bgColor theme="7" tint="0.3999499976634979"/>
        </patternFill>
      </fill>
      <border/>
    </dxf>
    <dxf>
      <fill>
        <patternFill>
          <bgColor rgb="FFD54747"/>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8" tint="0.3999499976634979"/>
        </patternFill>
      </fill>
      <border/>
    </dxf>
    <dxf>
      <fill>
        <patternFill>
          <bgColor theme="9" tint="0.3999499976634979"/>
        </patternFill>
      </fill>
      <border/>
    </dxf>
    <dxf>
      <fill>
        <patternFill>
          <bgColor theme="7" tint="0.3999499976634979"/>
        </patternFill>
      </fill>
      <border/>
    </dxf>
    <dxf>
      <fill>
        <patternFill>
          <bgColor rgb="FFD54747"/>
        </patternFill>
      </fill>
      <border/>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7" tint="0.3999499976634979"/>
        </patternFill>
      </fill>
    </dxf>
    <dxf>
      <fill>
        <patternFill>
          <bgColor theme="8" tint="0.3999499976634979"/>
        </patternFill>
      </fill>
    </dxf>
    <dxf>
      <fill>
        <patternFill>
          <bgColor theme="9" tint="0.3999499976634979"/>
        </patternFill>
      </fill>
    </dxf>
    <dxf>
      <fill>
        <patternFill>
          <bgColor theme="7" tint="0.3999499976634979"/>
        </patternFill>
      </fill>
    </dxf>
    <dxf>
      <fill>
        <patternFill>
          <bgColor rgb="FFD54747"/>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border/>
    </dxf>
    <dxf>
      <fill>
        <patternFill>
          <bgColor theme="8" tint="0.3999499976634979"/>
        </patternFill>
      </fill>
      <border/>
    </dxf>
    <dxf>
      <fill>
        <patternFill>
          <bgColor theme="9" tint="0.3999499976634979"/>
        </patternFill>
      </fill>
      <border/>
    </dxf>
    <dxf>
      <fill>
        <patternFill>
          <bgColor theme="7" tint="0.3999499976634979"/>
        </patternFill>
      </fill>
      <border/>
    </dxf>
    <dxf>
      <fill>
        <patternFill>
          <bgColor rgb="FFD54747"/>
        </patternFill>
      </fill>
      <border/>
    </dxf>
    <dxf>
      <fill>
        <patternFill>
          <bgColor theme="8" tint="0.3999499976634979"/>
        </patternFill>
      </fill>
      <border/>
    </dxf>
    <dxf>
      <fill>
        <patternFill>
          <bgColor theme="9" tint="0.3999499976634979"/>
        </patternFill>
      </fill>
      <border/>
    </dxf>
    <dxf>
      <fill>
        <patternFill>
          <bgColor theme="7" tint="0.3999499976634979"/>
        </patternFill>
      </fill>
      <border/>
    </dxf>
    <dxf>
      <fill>
        <patternFill>
          <bgColor rgb="FFD54747"/>
        </patternFill>
      </fill>
      <border/>
    </dxf>
    <dxf>
      <fill>
        <patternFill>
          <bgColor theme="8" tint="0.3999499976634979"/>
        </patternFill>
      </fill>
      <border/>
    </dxf>
    <dxf>
      <fill>
        <patternFill>
          <bgColor theme="9" tint="0.3999499976634979"/>
        </patternFill>
      </fill>
      <border/>
    </dxf>
    <dxf>
      <fill>
        <patternFill>
          <bgColor theme="7" tint="0.3999499976634979"/>
        </patternFill>
      </fill>
      <border/>
    </dxf>
    <dxf>
      <fill>
        <patternFill>
          <bgColor rgb="FFD54747"/>
        </patternFill>
      </fill>
      <border/>
    </dxf>
    <dxf>
      <fill>
        <patternFill>
          <bgColor theme="8" tint="0.3999499976634979"/>
        </patternFill>
      </fill>
      <border/>
    </dxf>
    <dxf>
      <fill>
        <patternFill>
          <bgColor theme="9" tint="0.3999499976634979"/>
        </patternFill>
      </fill>
      <border/>
    </dxf>
    <dxf>
      <fill>
        <patternFill>
          <bgColor theme="7" tint="0.3999499976634979"/>
        </patternFill>
      </fill>
      <border/>
    </dxf>
    <dxf>
      <fill>
        <patternFill>
          <bgColor rgb="FFD54747"/>
        </patternFill>
      </fill>
      <border/>
    </dxf>
    <dxf>
      <fill>
        <patternFill>
          <bgColor theme="8" tint="0.3999499976634979"/>
        </patternFill>
      </fill>
      <border/>
    </dxf>
    <dxf>
      <fill>
        <patternFill>
          <bgColor theme="9" tint="0.3999499976634979"/>
        </patternFill>
      </fill>
      <border/>
    </dxf>
    <dxf>
      <fill>
        <patternFill>
          <bgColor theme="7" tint="0.3999499976634979"/>
        </patternFill>
      </fill>
      <border/>
    </dxf>
    <dxf>
      <fill>
        <patternFill>
          <bgColor rgb="FFD54747"/>
        </patternFill>
      </fill>
      <border/>
    </dxf>
    <dxf>
      <fill>
        <patternFill>
          <bgColor theme="8" tint="0.3999499976634979"/>
        </patternFill>
      </fill>
      <border/>
    </dxf>
    <dxf>
      <fill>
        <patternFill>
          <bgColor theme="9" tint="0.3999499976634979"/>
        </patternFill>
      </fill>
      <border/>
    </dxf>
    <dxf>
      <fill>
        <patternFill>
          <bgColor theme="7" tint="0.3999499976634979"/>
        </patternFill>
      </fill>
      <border/>
    </dxf>
    <dxf>
      <fill>
        <patternFill>
          <bgColor rgb="FFD54747"/>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8" tint="0.3999499976634979"/>
        </patternFill>
      </fill>
      <border/>
    </dxf>
    <dxf>
      <fill>
        <patternFill>
          <bgColor theme="9" tint="0.3999499976634979"/>
        </patternFill>
      </fill>
      <border/>
    </dxf>
    <dxf>
      <fill>
        <patternFill>
          <bgColor theme="7" tint="0.3999499976634979"/>
        </patternFill>
      </fill>
      <border/>
    </dxf>
    <dxf>
      <fill>
        <patternFill>
          <bgColor rgb="FFD54747"/>
        </patternFill>
      </fill>
      <border/>
    </dxf>
    <dxf>
      <fill>
        <patternFill>
          <bgColor theme="7" tint="0.3999499976634979"/>
        </patternFill>
      </fill>
      <border/>
    </dxf>
    <dxf>
      <fill>
        <patternFill>
          <bgColor theme="8" tint="0.3999499976634979"/>
        </patternFill>
      </fill>
      <border/>
    </dxf>
    <dxf>
      <fill>
        <patternFill>
          <bgColor theme="9" tint="0.3999499976634979"/>
        </patternFill>
      </fill>
      <border/>
    </dxf>
    <dxf>
      <fill>
        <patternFill>
          <bgColor theme="7" tint="0.3999499976634979"/>
        </patternFill>
      </fill>
      <border/>
    </dxf>
    <dxf>
      <fill>
        <patternFill>
          <bgColor rgb="FFD54747"/>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
      <fill>
        <patternFill>
          <bgColor theme="7"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3.xml" /><Relationship Id="rId21"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rtin.dvorak@cht-pce.cz"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atka@bak.cz"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miroslav.prazak@metrostavdiz.cz"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22672-F6B6-4705-8C21-88E590488A95}">
  <dimension ref="A1:R14"/>
  <sheetViews>
    <sheetView showGridLines="0" tabSelected="1" workbookViewId="0" topLeftCell="A1">
      <selection activeCell="A3" sqref="A3"/>
    </sheetView>
  </sheetViews>
  <sheetFormatPr defaultColWidth="9.140625" defaultRowHeight="15"/>
  <cols>
    <col min="1" max="1" width="28.421875" style="0" customWidth="1"/>
    <col min="2" max="2" width="92.8515625" style="0" customWidth="1"/>
  </cols>
  <sheetData>
    <row r="1" spans="1:18" ht="37.5">
      <c r="A1" s="236" t="s">
        <v>383</v>
      </c>
      <c r="B1" s="156"/>
      <c r="C1" s="156"/>
      <c r="D1" s="156"/>
      <c r="E1" s="156"/>
      <c r="F1" s="156"/>
      <c r="G1" s="156"/>
      <c r="H1" s="156"/>
      <c r="I1" s="156"/>
      <c r="J1" s="156"/>
      <c r="K1" s="156"/>
      <c r="L1" s="156"/>
      <c r="M1" s="156"/>
      <c r="N1" s="156"/>
      <c r="O1" s="156"/>
      <c r="P1" s="156"/>
      <c r="Q1" s="156"/>
      <c r="R1" s="156"/>
    </row>
    <row r="3" spans="1:2" s="165" customFormat="1" ht="15" customHeight="1">
      <c r="A3" s="364" t="s">
        <v>384</v>
      </c>
      <c r="B3" s="365" t="s">
        <v>426</v>
      </c>
    </row>
    <row r="4" s="165" customFormat="1" ht="15" customHeight="1"/>
    <row r="5" spans="1:2" s="165" customFormat="1" ht="30" customHeight="1" thickBot="1">
      <c r="A5" s="237" t="s">
        <v>385</v>
      </c>
      <c r="B5" s="230"/>
    </row>
    <row r="6" spans="1:2" s="165" customFormat="1" ht="15" customHeight="1">
      <c r="A6" s="227" t="s">
        <v>386</v>
      </c>
      <c r="B6" s="157" t="s">
        <v>109</v>
      </c>
    </row>
    <row r="7" spans="1:2" s="165" customFormat="1" ht="15" customHeight="1">
      <c r="A7" s="231" t="s">
        <v>387</v>
      </c>
      <c r="B7" s="234" t="s">
        <v>392</v>
      </c>
    </row>
    <row r="8" spans="1:2" s="165" customFormat="1" ht="15" customHeight="1">
      <c r="A8" s="231" t="s">
        <v>388</v>
      </c>
      <c r="B8" s="233" t="s">
        <v>389</v>
      </c>
    </row>
    <row r="9" spans="1:2" s="165" customFormat="1" ht="15" customHeight="1">
      <c r="A9" s="232" t="s">
        <v>390</v>
      </c>
      <c r="B9" s="235" t="s">
        <v>391</v>
      </c>
    </row>
    <row r="14" spans="1:18" ht="15">
      <c r="A14" s="280"/>
      <c r="B14" s="280"/>
      <c r="C14" s="280"/>
      <c r="D14" s="280"/>
      <c r="E14" s="280"/>
      <c r="F14" s="280"/>
      <c r="G14" s="280"/>
      <c r="H14" s="280"/>
      <c r="I14" s="280"/>
      <c r="J14" s="280"/>
      <c r="K14" s="280"/>
      <c r="L14" s="280"/>
      <c r="M14" s="280"/>
      <c r="N14" s="280"/>
      <c r="O14" s="280"/>
      <c r="P14" s="280"/>
      <c r="Q14" s="280"/>
      <c r="R14" s="280"/>
    </row>
  </sheetData>
  <mergeCells count="1">
    <mergeCell ref="A14:R14"/>
  </mergeCells>
  <printOptions/>
  <pageMargins left="0.7" right="0.7" top="0.787401575" bottom="0.7874015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4F758-3AF6-4A29-A233-6B57909D2709}">
  <sheetPr>
    <pageSetUpPr fitToPage="1"/>
  </sheetPr>
  <dimension ref="A1:H24"/>
  <sheetViews>
    <sheetView zoomScale="70" zoomScaleNormal="70" workbookViewId="0" topLeftCell="A1">
      <pane ySplit="6" topLeftCell="A7" activePane="bottomLeft" state="frozen"/>
      <selection pane="bottomLeft" activeCell="A3" sqref="A3"/>
    </sheetView>
  </sheetViews>
  <sheetFormatPr defaultColWidth="9.140625" defaultRowHeight="15"/>
  <cols>
    <col min="1" max="1" width="3.421875" style="0" customWidth="1"/>
    <col min="2" max="2" width="11.28125" style="0" customWidth="1"/>
    <col min="3" max="4" width="26.57421875" style="0" customWidth="1"/>
    <col min="5" max="7" width="35.57421875" style="238" customWidth="1"/>
    <col min="8" max="8" width="5.421875" style="0" bestFit="1" customWidth="1"/>
  </cols>
  <sheetData>
    <row r="1" spans="4:7" ht="15">
      <c r="D1" s="238"/>
      <c r="G1"/>
    </row>
    <row r="2" spans="1:7" s="165" customFormat="1" ht="30" customHeight="1" thickBot="1">
      <c r="A2" s="237" t="s">
        <v>413</v>
      </c>
      <c r="B2" s="237"/>
      <c r="C2" s="237"/>
      <c r="D2" s="237"/>
      <c r="E2" s="237"/>
      <c r="F2" s="237"/>
      <c r="G2" s="237"/>
    </row>
    <row r="3" spans="4:7" ht="15">
      <c r="D3" s="238"/>
      <c r="G3"/>
    </row>
    <row r="4" ht="15.75" thickBot="1"/>
    <row r="5" spans="2:8" ht="15.75" thickBot="1">
      <c r="B5" s="347" t="s">
        <v>411</v>
      </c>
      <c r="C5" s="348"/>
      <c r="D5" s="349"/>
      <c r="E5" s="269" t="s">
        <v>410</v>
      </c>
      <c r="F5" s="269" t="s">
        <v>409</v>
      </c>
      <c r="G5" s="269" t="s">
        <v>409</v>
      </c>
      <c r="H5" s="342" t="s">
        <v>408</v>
      </c>
    </row>
    <row r="6" spans="2:8" ht="19.5" thickBot="1">
      <c r="B6" s="350"/>
      <c r="C6" s="351"/>
      <c r="D6" s="352"/>
      <c r="E6" s="268" t="s">
        <v>110</v>
      </c>
      <c r="F6" s="264" t="s">
        <v>407</v>
      </c>
      <c r="G6" s="263" t="s">
        <v>263</v>
      </c>
      <c r="H6" s="343"/>
    </row>
    <row r="7" spans="2:8" ht="15">
      <c r="B7" s="333" t="s">
        <v>406</v>
      </c>
      <c r="C7" s="339" t="s">
        <v>405</v>
      </c>
      <c r="D7" s="340"/>
      <c r="E7" s="270">
        <v>3.6</v>
      </c>
      <c r="F7" s="261">
        <v>6</v>
      </c>
      <c r="G7" s="261">
        <v>4.8</v>
      </c>
      <c r="H7" s="342">
        <v>30</v>
      </c>
    </row>
    <row r="8" spans="2:8" ht="30" customHeight="1">
      <c r="B8" s="334"/>
      <c r="C8" s="339" t="s">
        <v>404</v>
      </c>
      <c r="D8" s="340"/>
      <c r="E8" s="254">
        <v>1.6</v>
      </c>
      <c r="F8" s="260">
        <v>2</v>
      </c>
      <c r="G8" s="260">
        <v>1.6</v>
      </c>
      <c r="H8" s="353"/>
    </row>
    <row r="9" spans="2:8" ht="30.75" customHeight="1">
      <c r="B9" s="334"/>
      <c r="C9" s="339" t="s">
        <v>403</v>
      </c>
      <c r="D9" s="340" t="s">
        <v>402</v>
      </c>
      <c r="E9" s="271">
        <v>1.2</v>
      </c>
      <c r="F9" s="260">
        <v>1.2</v>
      </c>
      <c r="G9" s="260">
        <v>2</v>
      </c>
      <c r="H9" s="353"/>
    </row>
    <row r="10" spans="2:8" ht="15">
      <c r="B10" s="334"/>
      <c r="C10" s="323" t="s">
        <v>397</v>
      </c>
      <c r="D10" s="324"/>
      <c r="E10" s="272">
        <f>AVERAGE(E7:E9)</f>
        <v>2.1333333333333333</v>
      </c>
      <c r="F10" s="258">
        <f>AVERAGE(F7:F9)</f>
        <v>3.0666666666666664</v>
      </c>
      <c r="G10" s="258">
        <f>AVERAGE(G7:G9)</f>
        <v>2.8000000000000003</v>
      </c>
      <c r="H10" s="353"/>
    </row>
    <row r="11" spans="2:8" ht="17.25" customHeight="1" thickBot="1">
      <c r="B11" s="335"/>
      <c r="C11" s="325" t="s">
        <v>394</v>
      </c>
      <c r="D11" s="341"/>
      <c r="E11" s="273">
        <f>E10/$F$10*$H$7</f>
        <v>20.869565217391308</v>
      </c>
      <c r="F11" s="273">
        <f>F10/$F$10*$H$7</f>
        <v>30</v>
      </c>
      <c r="G11" s="274">
        <f>G10/$F$10*$H$7</f>
        <v>27.391304347826093</v>
      </c>
      <c r="H11" s="343"/>
    </row>
    <row r="12" spans="2:7" ht="15.75" thickBot="1">
      <c r="B12" s="250"/>
      <c r="C12" s="250"/>
      <c r="D12" s="249"/>
      <c r="E12" s="248"/>
      <c r="F12" s="248"/>
      <c r="G12" s="248"/>
    </row>
    <row r="13" spans="2:8" ht="15" customHeight="1">
      <c r="B13" s="317" t="s">
        <v>401</v>
      </c>
      <c r="C13" s="320" t="s">
        <v>400</v>
      </c>
      <c r="D13" s="321"/>
      <c r="E13" s="256">
        <v>8</v>
      </c>
      <c r="F13" s="255">
        <v>6</v>
      </c>
      <c r="G13" s="255">
        <v>6</v>
      </c>
      <c r="H13" s="344">
        <v>10</v>
      </c>
    </row>
    <row r="14" spans="2:8" ht="15">
      <c r="B14" s="318"/>
      <c r="C14" s="323" t="s">
        <v>399</v>
      </c>
      <c r="D14" s="324"/>
      <c r="E14" s="254">
        <v>8</v>
      </c>
      <c r="F14" s="254">
        <v>6</v>
      </c>
      <c r="G14" s="253">
        <v>8</v>
      </c>
      <c r="H14" s="345"/>
    </row>
    <row r="15" spans="2:8" ht="15.75" thickBot="1">
      <c r="B15" s="318"/>
      <c r="C15" s="323" t="s">
        <v>397</v>
      </c>
      <c r="D15" s="324"/>
      <c r="E15" s="252">
        <f>AVERAGE(E13:E14)</f>
        <v>8</v>
      </c>
      <c r="F15" s="252">
        <f>AVERAGE(F13:F14)</f>
        <v>6</v>
      </c>
      <c r="G15" s="275">
        <f>AVERAGE(G13:G14)</f>
        <v>7</v>
      </c>
      <c r="H15" s="345"/>
    </row>
    <row r="16" spans="2:8" ht="15.75" thickBot="1">
      <c r="B16" s="319"/>
      <c r="C16" s="325" t="s">
        <v>394</v>
      </c>
      <c r="D16" s="326"/>
      <c r="E16" s="276">
        <f>E15/$E$15*$H$13</f>
        <v>10</v>
      </c>
      <c r="F16" s="276">
        <f>F15/$E$15*$H$13</f>
        <v>7.5</v>
      </c>
      <c r="G16" s="277">
        <f>G15/$E$15*$H$13</f>
        <v>8.75</v>
      </c>
      <c r="H16" s="346"/>
    </row>
    <row r="17" spans="2:7" ht="15.75" thickBot="1">
      <c r="B17" s="250"/>
      <c r="C17" s="250"/>
      <c r="D17" s="249"/>
      <c r="E17" s="248"/>
      <c r="F17" s="248"/>
      <c r="G17" s="248"/>
    </row>
    <row r="18" spans="2:8" ht="31.5" customHeight="1" thickBot="1">
      <c r="B18" s="307" t="s">
        <v>398</v>
      </c>
      <c r="C18" s="308"/>
      <c r="D18" s="247" t="s">
        <v>397</v>
      </c>
      <c r="E18" s="246">
        <v>10</v>
      </c>
      <c r="F18" s="245">
        <v>9.5</v>
      </c>
      <c r="G18" s="245">
        <v>10</v>
      </c>
      <c r="H18" s="342">
        <v>10</v>
      </c>
    </row>
    <row r="19" spans="2:8" ht="15.75" thickBot="1">
      <c r="B19" s="309"/>
      <c r="C19" s="310"/>
      <c r="D19" s="241" t="s">
        <v>394</v>
      </c>
      <c r="E19" s="244">
        <f>E18/E18*$H$18</f>
        <v>10</v>
      </c>
      <c r="F19" s="244">
        <f>F18/$E$18*$H$18</f>
        <v>9.5</v>
      </c>
      <c r="G19" s="240">
        <f>G18/$E$18*$H$18</f>
        <v>10</v>
      </c>
      <c r="H19" s="343"/>
    </row>
    <row r="20" spans="2:8" ht="15.75" thickBot="1">
      <c r="B20" s="313"/>
      <c r="C20" s="313"/>
      <c r="D20" s="313"/>
      <c r="E20" s="313"/>
      <c r="F20" s="313"/>
      <c r="G20" s="313"/>
      <c r="H20" s="314"/>
    </row>
    <row r="21" spans="2:8" ht="34.5" customHeight="1" thickBot="1">
      <c r="B21" s="307" t="s">
        <v>396</v>
      </c>
      <c r="C21" s="308"/>
      <c r="D21" s="243" t="s">
        <v>395</v>
      </c>
      <c r="E21" s="242">
        <v>339428979.75</v>
      </c>
      <c r="F21" s="242">
        <v>396009708.96</v>
      </c>
      <c r="G21" s="278">
        <v>328912947.07</v>
      </c>
      <c r="H21" s="342">
        <v>50</v>
      </c>
    </row>
    <row r="22" spans="2:8" ht="15.75" thickBot="1">
      <c r="B22" s="309"/>
      <c r="C22" s="310"/>
      <c r="D22" s="241" t="s">
        <v>394</v>
      </c>
      <c r="E22" s="240">
        <f>$G$21/E21*$H$21</f>
        <v>48.45092297544167</v>
      </c>
      <c r="F22" s="240">
        <f>$G$21/F21*$H$21</f>
        <v>41.52839433328423</v>
      </c>
      <c r="G22" s="240">
        <f>$G$21/G21*$H$21</f>
        <v>50</v>
      </c>
      <c r="H22" s="343"/>
    </row>
    <row r="23" spans="2:8" ht="15.75" thickBot="1">
      <c r="B23" s="315"/>
      <c r="C23" s="315"/>
      <c r="D23" s="315"/>
      <c r="E23" s="315"/>
      <c r="F23" s="315"/>
      <c r="G23" s="315"/>
      <c r="H23" s="314"/>
    </row>
    <row r="24" spans="2:8" ht="32.25" customHeight="1" thickBot="1">
      <c r="B24" s="304" t="s">
        <v>393</v>
      </c>
      <c r="C24" s="305"/>
      <c r="D24" s="306"/>
      <c r="E24" s="279">
        <f>E11+E16+E19+E22</f>
        <v>89.32048819283298</v>
      </c>
      <c r="F24" s="279">
        <f>F11+F16+F19+F22</f>
        <v>88.52839433328424</v>
      </c>
      <c r="G24" s="279">
        <f>G11+G16+G19+G22</f>
        <v>96.1413043478261</v>
      </c>
      <c r="H24" s="269">
        <f>SUM(H7,H13,H18,H21)</f>
        <v>100</v>
      </c>
    </row>
  </sheetData>
  <mergeCells count="22">
    <mergeCell ref="B5:D6"/>
    <mergeCell ref="H5:H6"/>
    <mergeCell ref="B7:B11"/>
    <mergeCell ref="C7:D7"/>
    <mergeCell ref="H7:H11"/>
    <mergeCell ref="C8:D8"/>
    <mergeCell ref="C9:D9"/>
    <mergeCell ref="C10:D10"/>
    <mergeCell ref="C11:D11"/>
    <mergeCell ref="B13:B16"/>
    <mergeCell ref="C13:D13"/>
    <mergeCell ref="H13:H16"/>
    <mergeCell ref="C14:D14"/>
    <mergeCell ref="C15:D15"/>
    <mergeCell ref="C16:D16"/>
    <mergeCell ref="B24:D24"/>
    <mergeCell ref="B18:C19"/>
    <mergeCell ref="H18:H19"/>
    <mergeCell ref="B20:H20"/>
    <mergeCell ref="B21:C22"/>
    <mergeCell ref="H21:H22"/>
    <mergeCell ref="B23:H23"/>
  </mergeCells>
  <printOptions/>
  <pageMargins left="0.7" right="0.7" top="0.787401575" bottom="0.787401575" header="0.3" footer="0.3"/>
  <pageSetup fitToHeight="1" fitToWidth="1" horizontalDpi="1200" verticalDpi="1200" orientation="landscape" paperSize="9" scale="7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8E0FC-5F49-49F7-976F-4665FF622E41}">
  <sheetPr>
    <pageSetUpPr fitToPage="1"/>
  </sheetPr>
  <dimension ref="A1:H24"/>
  <sheetViews>
    <sheetView zoomScale="70" zoomScaleNormal="70" workbookViewId="0" topLeftCell="A1">
      <pane ySplit="6" topLeftCell="A7" activePane="bottomLeft" state="frozen"/>
      <selection pane="bottomLeft" activeCell="G25" sqref="G25"/>
    </sheetView>
  </sheetViews>
  <sheetFormatPr defaultColWidth="9.140625" defaultRowHeight="15"/>
  <cols>
    <col min="1" max="1" width="3.421875" style="0" customWidth="1"/>
    <col min="2" max="2" width="11.28125" style="0" customWidth="1"/>
    <col min="3" max="4" width="26.57421875" style="0" customWidth="1"/>
    <col min="5" max="7" width="35.57421875" style="238" customWidth="1"/>
    <col min="8" max="8" width="5.421875" style="0" bestFit="1" customWidth="1"/>
  </cols>
  <sheetData>
    <row r="1" spans="4:7" ht="15">
      <c r="D1" s="238"/>
      <c r="G1"/>
    </row>
    <row r="2" spans="1:7" s="165" customFormat="1" ht="30" customHeight="1" thickBot="1">
      <c r="A2" s="237" t="s">
        <v>414</v>
      </c>
      <c r="B2" s="237"/>
      <c r="C2" s="237"/>
      <c r="D2" s="237"/>
      <c r="E2" s="237"/>
      <c r="F2" s="237"/>
      <c r="G2" s="237"/>
    </row>
    <row r="3" spans="4:7" ht="15">
      <c r="D3" s="238"/>
      <c r="G3"/>
    </row>
    <row r="4" ht="15.75" thickBot="1"/>
    <row r="5" spans="2:8" ht="15.75" thickBot="1">
      <c r="B5" s="347" t="s">
        <v>411</v>
      </c>
      <c r="C5" s="348"/>
      <c r="D5" s="349"/>
      <c r="E5" s="269" t="s">
        <v>410</v>
      </c>
      <c r="F5" s="269" t="s">
        <v>409</v>
      </c>
      <c r="G5" s="269" t="s">
        <v>409</v>
      </c>
      <c r="H5" s="342" t="s">
        <v>408</v>
      </c>
    </row>
    <row r="6" spans="2:8" ht="19.5" thickBot="1">
      <c r="B6" s="350"/>
      <c r="C6" s="351"/>
      <c r="D6" s="352"/>
      <c r="E6" s="268" t="s">
        <v>110</v>
      </c>
      <c r="F6" s="264" t="s">
        <v>407</v>
      </c>
      <c r="G6" s="263" t="s">
        <v>263</v>
      </c>
      <c r="H6" s="343"/>
    </row>
    <row r="7" spans="2:8" ht="15">
      <c r="B7" s="333" t="s">
        <v>406</v>
      </c>
      <c r="C7" s="339" t="s">
        <v>405</v>
      </c>
      <c r="D7" s="340"/>
      <c r="E7" s="270">
        <v>3.6</v>
      </c>
      <c r="F7" s="261">
        <v>6</v>
      </c>
      <c r="G7" s="261" t="s">
        <v>176</v>
      </c>
      <c r="H7" s="342">
        <v>30</v>
      </c>
    </row>
    <row r="8" spans="2:8" ht="30" customHeight="1">
      <c r="B8" s="334"/>
      <c r="C8" s="339" t="s">
        <v>404</v>
      </c>
      <c r="D8" s="340"/>
      <c r="E8" s="254">
        <v>1.6</v>
      </c>
      <c r="F8" s="260">
        <v>2</v>
      </c>
      <c r="G8" s="260" t="s">
        <v>176</v>
      </c>
      <c r="H8" s="353"/>
    </row>
    <row r="9" spans="2:8" ht="30.75" customHeight="1" thickBot="1">
      <c r="B9" s="334"/>
      <c r="C9" s="339" t="s">
        <v>403</v>
      </c>
      <c r="D9" s="340" t="s">
        <v>402</v>
      </c>
      <c r="E9" s="271">
        <v>1.2</v>
      </c>
      <c r="F9" s="260">
        <v>1.2</v>
      </c>
      <c r="G9" s="260" t="s">
        <v>176</v>
      </c>
      <c r="H9" s="353"/>
    </row>
    <row r="10" spans="2:8" ht="15">
      <c r="B10" s="334"/>
      <c r="C10" s="323" t="s">
        <v>397</v>
      </c>
      <c r="D10" s="324"/>
      <c r="E10" s="272">
        <f>AVERAGE(E7:E9)</f>
        <v>2.1333333333333333</v>
      </c>
      <c r="F10" s="258">
        <f>AVERAGE(F7:F9)</f>
        <v>3.0666666666666664</v>
      </c>
      <c r="G10" s="278" t="s">
        <v>176</v>
      </c>
      <c r="H10" s="353"/>
    </row>
    <row r="11" spans="2:8" ht="17.25" customHeight="1" thickBot="1">
      <c r="B11" s="335"/>
      <c r="C11" s="325" t="s">
        <v>394</v>
      </c>
      <c r="D11" s="341"/>
      <c r="E11" s="273">
        <f>E10/$F$10*$H$7</f>
        <v>20.869565217391308</v>
      </c>
      <c r="F11" s="273">
        <f>F10/$F$10*$H$7</f>
        <v>30</v>
      </c>
      <c r="G11" s="274"/>
      <c r="H11" s="343"/>
    </row>
    <row r="12" spans="2:7" ht="15.75" thickBot="1">
      <c r="B12" s="250"/>
      <c r="C12" s="250"/>
      <c r="D12" s="249"/>
      <c r="E12" s="248"/>
      <c r="F12" s="248"/>
      <c r="G12" s="248"/>
    </row>
    <row r="13" spans="2:8" ht="15" customHeight="1">
      <c r="B13" s="317" t="s">
        <v>401</v>
      </c>
      <c r="C13" s="320" t="s">
        <v>400</v>
      </c>
      <c r="D13" s="321"/>
      <c r="E13" s="256">
        <v>8</v>
      </c>
      <c r="F13" s="255">
        <v>6</v>
      </c>
      <c r="G13" s="260" t="s">
        <v>176</v>
      </c>
      <c r="H13" s="344">
        <v>10</v>
      </c>
    </row>
    <row r="14" spans="2:8" ht="15.75" thickBot="1">
      <c r="B14" s="318"/>
      <c r="C14" s="323" t="s">
        <v>399</v>
      </c>
      <c r="D14" s="324"/>
      <c r="E14" s="254">
        <v>8</v>
      </c>
      <c r="F14" s="254">
        <v>6</v>
      </c>
      <c r="G14" s="260" t="s">
        <v>176</v>
      </c>
      <c r="H14" s="345"/>
    </row>
    <row r="15" spans="2:8" ht="15.75" thickBot="1">
      <c r="B15" s="318"/>
      <c r="C15" s="323" t="s">
        <v>397</v>
      </c>
      <c r="D15" s="324"/>
      <c r="E15" s="252">
        <f>AVERAGE(E13:E14)</f>
        <v>8</v>
      </c>
      <c r="F15" s="252">
        <f>AVERAGE(F13:F14)</f>
        <v>6</v>
      </c>
      <c r="G15" s="278" t="s">
        <v>176</v>
      </c>
      <c r="H15" s="345"/>
    </row>
    <row r="16" spans="2:8" ht="15.75" thickBot="1">
      <c r="B16" s="319"/>
      <c r="C16" s="325" t="s">
        <v>394</v>
      </c>
      <c r="D16" s="326"/>
      <c r="E16" s="276">
        <f>E15/$E$15*$H$13</f>
        <v>10</v>
      </c>
      <c r="F16" s="276">
        <f>F15/$E$15*$H$13</f>
        <v>7.5</v>
      </c>
      <c r="G16" s="277"/>
      <c r="H16" s="346"/>
    </row>
    <row r="17" spans="2:7" ht="15.75" thickBot="1">
      <c r="B17" s="250"/>
      <c r="C17" s="250"/>
      <c r="D17" s="249"/>
      <c r="E17" s="248"/>
      <c r="F17" s="248"/>
      <c r="G17" s="248"/>
    </row>
    <row r="18" spans="2:8" ht="31.5" customHeight="1" thickBot="1">
      <c r="B18" s="307" t="s">
        <v>398</v>
      </c>
      <c r="C18" s="308"/>
      <c r="D18" s="247" t="s">
        <v>397</v>
      </c>
      <c r="E18" s="246">
        <v>10</v>
      </c>
      <c r="F18" s="245">
        <v>9.5</v>
      </c>
      <c r="G18" s="278" t="s">
        <v>176</v>
      </c>
      <c r="H18" s="342">
        <v>10</v>
      </c>
    </row>
    <row r="19" spans="2:8" ht="15.75" thickBot="1">
      <c r="B19" s="309"/>
      <c r="C19" s="310"/>
      <c r="D19" s="241" t="s">
        <v>394</v>
      </c>
      <c r="E19" s="244">
        <f>E18/E18*$H$18</f>
        <v>10</v>
      </c>
      <c r="F19" s="244">
        <f>F18/$E$18*$H$18</f>
        <v>9.5</v>
      </c>
      <c r="G19" s="240"/>
      <c r="H19" s="343"/>
    </row>
    <row r="20" spans="2:8" ht="15.75" thickBot="1">
      <c r="B20" s="313"/>
      <c r="C20" s="313"/>
      <c r="D20" s="313"/>
      <c r="E20" s="313"/>
      <c r="F20" s="313"/>
      <c r="G20" s="313"/>
      <c r="H20" s="314"/>
    </row>
    <row r="21" spans="2:8" ht="34.5" customHeight="1" thickBot="1">
      <c r="B21" s="307" t="s">
        <v>396</v>
      </c>
      <c r="C21" s="308"/>
      <c r="D21" s="243" t="s">
        <v>395</v>
      </c>
      <c r="E21" s="242">
        <v>339428979.75</v>
      </c>
      <c r="F21" s="242">
        <v>396009708.96</v>
      </c>
      <c r="G21" s="278" t="s">
        <v>176</v>
      </c>
      <c r="H21" s="342">
        <v>50</v>
      </c>
    </row>
    <row r="22" spans="2:8" ht="15.75" thickBot="1">
      <c r="B22" s="309"/>
      <c r="C22" s="310"/>
      <c r="D22" s="241" t="s">
        <v>394</v>
      </c>
      <c r="E22" s="240">
        <f>$E$21/E21*$H$21</f>
        <v>50</v>
      </c>
      <c r="F22" s="240">
        <f>$E$21/F21*$H$21</f>
        <v>42.856143684129336</v>
      </c>
      <c r="G22" s="240"/>
      <c r="H22" s="343"/>
    </row>
    <row r="23" spans="2:8" ht="15.75" thickBot="1">
      <c r="B23" s="315"/>
      <c r="C23" s="315"/>
      <c r="D23" s="315"/>
      <c r="E23" s="315"/>
      <c r="F23" s="315"/>
      <c r="G23" s="315"/>
      <c r="H23" s="314"/>
    </row>
    <row r="24" spans="2:8" ht="32.25" customHeight="1" thickBot="1">
      <c r="B24" s="304" t="s">
        <v>393</v>
      </c>
      <c r="C24" s="305"/>
      <c r="D24" s="306"/>
      <c r="E24" s="279">
        <f>E11+E16+E19+E22</f>
        <v>90.86956521739131</v>
      </c>
      <c r="F24" s="279">
        <f>F11+F16+F19+F22</f>
        <v>89.85614368412934</v>
      </c>
      <c r="G24" s="279" t="s">
        <v>176</v>
      </c>
      <c r="H24" s="269">
        <f>SUM(H7,H13,H18,H21)</f>
        <v>100</v>
      </c>
    </row>
  </sheetData>
  <mergeCells count="22">
    <mergeCell ref="B24:D24"/>
    <mergeCell ref="B18:C19"/>
    <mergeCell ref="H18:H19"/>
    <mergeCell ref="B20:H20"/>
    <mergeCell ref="B21:C22"/>
    <mergeCell ref="H21:H22"/>
    <mergeCell ref="B23:H23"/>
    <mergeCell ref="B13:B16"/>
    <mergeCell ref="C13:D13"/>
    <mergeCell ref="H13:H16"/>
    <mergeCell ref="C14:D14"/>
    <mergeCell ref="C15:D15"/>
    <mergeCell ref="C16:D16"/>
    <mergeCell ref="B5:D6"/>
    <mergeCell ref="H5:H6"/>
    <mergeCell ref="B7:B11"/>
    <mergeCell ref="C7:D7"/>
    <mergeCell ref="H7:H11"/>
    <mergeCell ref="C8:D8"/>
    <mergeCell ref="C9:D9"/>
    <mergeCell ref="C10:D10"/>
    <mergeCell ref="C11:D11"/>
  </mergeCells>
  <printOptions/>
  <pageMargins left="0.7" right="0.7" top="0.787401575" bottom="0.787401575" header="0.3" footer="0.3"/>
  <pageSetup fitToHeight="1" fitToWidth="1" horizontalDpi="1200" verticalDpi="1200" orientation="landscape" paperSize="9" scale="7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7E766-FB04-4163-9D89-23EF75110D9F}">
  <sheetPr>
    <pageSetUpPr fitToPage="1"/>
  </sheetPr>
  <dimension ref="A1:H24"/>
  <sheetViews>
    <sheetView zoomScale="70" zoomScaleNormal="70" workbookViewId="0" topLeftCell="A1">
      <pane ySplit="6" topLeftCell="A7" activePane="bottomLeft" state="frozen"/>
      <selection pane="bottomLeft" activeCell="F38" sqref="F38"/>
    </sheetView>
  </sheetViews>
  <sheetFormatPr defaultColWidth="9.140625" defaultRowHeight="15"/>
  <cols>
    <col min="1" max="1" width="3.421875" style="0" customWidth="1"/>
    <col min="2" max="2" width="11.28125" style="0" customWidth="1"/>
    <col min="3" max="4" width="26.57421875" style="0" customWidth="1"/>
    <col min="5" max="7" width="35.57421875" style="238" customWidth="1"/>
    <col min="8" max="8" width="5.421875" style="0" bestFit="1" customWidth="1"/>
  </cols>
  <sheetData>
    <row r="1" spans="4:7" ht="15">
      <c r="D1" s="238"/>
      <c r="G1"/>
    </row>
    <row r="2" spans="1:7" s="165" customFormat="1" ht="30" customHeight="1" thickBot="1">
      <c r="A2" s="237" t="s">
        <v>415</v>
      </c>
      <c r="B2" s="237"/>
      <c r="C2" s="237"/>
      <c r="D2" s="237"/>
      <c r="E2" s="237"/>
      <c r="F2" s="237"/>
      <c r="G2" s="237"/>
    </row>
    <row r="3" spans="4:7" ht="15">
      <c r="D3" s="238"/>
      <c r="G3"/>
    </row>
    <row r="4" ht="15.75" thickBot="1"/>
    <row r="5" spans="2:8" ht="15.75" thickBot="1">
      <c r="B5" s="347" t="s">
        <v>411</v>
      </c>
      <c r="C5" s="348"/>
      <c r="D5" s="349"/>
      <c r="E5" s="269" t="s">
        <v>410</v>
      </c>
      <c r="F5" s="269" t="s">
        <v>409</v>
      </c>
      <c r="G5" s="269" t="s">
        <v>409</v>
      </c>
      <c r="H5" s="342" t="s">
        <v>408</v>
      </c>
    </row>
    <row r="6" spans="2:8" ht="19.5" thickBot="1">
      <c r="B6" s="350"/>
      <c r="C6" s="351"/>
      <c r="D6" s="352"/>
      <c r="E6" s="268" t="s">
        <v>110</v>
      </c>
      <c r="F6" s="264" t="s">
        <v>407</v>
      </c>
      <c r="G6" s="263" t="s">
        <v>263</v>
      </c>
      <c r="H6" s="343"/>
    </row>
    <row r="7" spans="2:8" ht="15">
      <c r="B7" s="333" t="s">
        <v>406</v>
      </c>
      <c r="C7" s="339" t="s">
        <v>405</v>
      </c>
      <c r="D7" s="340"/>
      <c r="E7" s="270">
        <v>3.6</v>
      </c>
      <c r="F7" s="261">
        <v>6</v>
      </c>
      <c r="G7" s="261" t="s">
        <v>176</v>
      </c>
      <c r="H7" s="342">
        <v>30</v>
      </c>
    </row>
    <row r="8" spans="2:8" ht="30" customHeight="1">
      <c r="B8" s="334"/>
      <c r="C8" s="339" t="s">
        <v>404</v>
      </c>
      <c r="D8" s="340"/>
      <c r="E8" s="271">
        <v>1.2</v>
      </c>
      <c r="F8" s="260">
        <v>2</v>
      </c>
      <c r="G8" s="260" t="s">
        <v>176</v>
      </c>
      <c r="H8" s="353"/>
    </row>
    <row r="9" spans="2:8" ht="30.75" customHeight="1" thickBot="1">
      <c r="B9" s="334"/>
      <c r="C9" s="339" t="s">
        <v>403</v>
      </c>
      <c r="D9" s="340" t="s">
        <v>402</v>
      </c>
      <c r="E9" s="271">
        <v>1.2</v>
      </c>
      <c r="F9" s="260">
        <v>1.2</v>
      </c>
      <c r="G9" s="260" t="s">
        <v>176</v>
      </c>
      <c r="H9" s="353"/>
    </row>
    <row r="10" spans="2:8" ht="15">
      <c r="B10" s="334"/>
      <c r="C10" s="323" t="s">
        <v>397</v>
      </c>
      <c r="D10" s="324"/>
      <c r="E10" s="272">
        <f>AVERAGE(E7:E9)</f>
        <v>2</v>
      </c>
      <c r="F10" s="258">
        <f>AVERAGE(F7:F9)</f>
        <v>3.0666666666666664</v>
      </c>
      <c r="G10" s="278" t="s">
        <v>176</v>
      </c>
      <c r="H10" s="353"/>
    </row>
    <row r="11" spans="2:8" ht="17.25" customHeight="1" thickBot="1">
      <c r="B11" s="335"/>
      <c r="C11" s="325" t="s">
        <v>394</v>
      </c>
      <c r="D11" s="341"/>
      <c r="E11" s="273">
        <f>E10/$F$10*$H$7</f>
        <v>19.565217391304348</v>
      </c>
      <c r="F11" s="273">
        <f>F10/$F$10*$H$7</f>
        <v>30</v>
      </c>
      <c r="G11" s="274"/>
      <c r="H11" s="343"/>
    </row>
    <row r="12" spans="2:7" ht="15.75" thickBot="1">
      <c r="B12" s="250"/>
      <c r="C12" s="250"/>
      <c r="D12" s="249"/>
      <c r="E12" s="248"/>
      <c r="F12" s="248"/>
      <c r="G12" s="248"/>
    </row>
    <row r="13" spans="2:8" ht="15" customHeight="1">
      <c r="B13" s="317" t="s">
        <v>401</v>
      </c>
      <c r="C13" s="320" t="s">
        <v>400</v>
      </c>
      <c r="D13" s="321"/>
      <c r="E13" s="359">
        <v>6</v>
      </c>
      <c r="F13" s="255">
        <v>6</v>
      </c>
      <c r="G13" s="260" t="s">
        <v>176</v>
      </c>
      <c r="H13" s="344">
        <v>10</v>
      </c>
    </row>
    <row r="14" spans="2:8" ht="15.75" thickBot="1">
      <c r="B14" s="318"/>
      <c r="C14" s="323" t="s">
        <v>399</v>
      </c>
      <c r="D14" s="324"/>
      <c r="E14" s="271">
        <v>6</v>
      </c>
      <c r="F14" s="254">
        <v>6</v>
      </c>
      <c r="G14" s="260" t="s">
        <v>176</v>
      </c>
      <c r="H14" s="345"/>
    </row>
    <row r="15" spans="2:8" ht="15.75" thickBot="1">
      <c r="B15" s="318"/>
      <c r="C15" s="323" t="s">
        <v>397</v>
      </c>
      <c r="D15" s="324"/>
      <c r="E15" s="252">
        <f>AVERAGE(E13:E14)</f>
        <v>6</v>
      </c>
      <c r="F15" s="252">
        <f>AVERAGE(F13:F14)</f>
        <v>6</v>
      </c>
      <c r="G15" s="278" t="s">
        <v>176</v>
      </c>
      <c r="H15" s="345"/>
    </row>
    <row r="16" spans="2:8" ht="15.75" thickBot="1">
      <c r="B16" s="319"/>
      <c r="C16" s="325" t="s">
        <v>394</v>
      </c>
      <c r="D16" s="326"/>
      <c r="E16" s="276">
        <f>E15/$E$15*$H$13</f>
        <v>10</v>
      </c>
      <c r="F16" s="276">
        <f>F15/$E$15*$H$13</f>
        <v>10</v>
      </c>
      <c r="G16" s="277"/>
      <c r="H16" s="346"/>
    </row>
    <row r="17" spans="2:7" ht="15.75" thickBot="1">
      <c r="B17" s="250"/>
      <c r="C17" s="250"/>
      <c r="D17" s="249"/>
      <c r="E17" s="248"/>
      <c r="F17" s="248"/>
      <c r="G17" s="248"/>
    </row>
    <row r="18" spans="2:8" ht="31.5" customHeight="1" thickBot="1">
      <c r="B18" s="307" t="s">
        <v>398</v>
      </c>
      <c r="C18" s="308"/>
      <c r="D18" s="247" t="s">
        <v>397</v>
      </c>
      <c r="E18" s="246">
        <v>10</v>
      </c>
      <c r="F18" s="245">
        <v>9.5</v>
      </c>
      <c r="G18" s="278" t="s">
        <v>176</v>
      </c>
      <c r="H18" s="342">
        <v>10</v>
      </c>
    </row>
    <row r="19" spans="2:8" ht="15.75" thickBot="1">
      <c r="B19" s="309"/>
      <c r="C19" s="310"/>
      <c r="D19" s="241" t="s">
        <v>394</v>
      </c>
      <c r="E19" s="244">
        <f>E18/E18*$H$18</f>
        <v>10</v>
      </c>
      <c r="F19" s="244">
        <f>F18/$E$18*$H$18</f>
        <v>9.5</v>
      </c>
      <c r="G19" s="240"/>
      <c r="H19" s="343"/>
    </row>
    <row r="20" spans="2:8" ht="15.75" thickBot="1">
      <c r="B20" s="313"/>
      <c r="C20" s="313"/>
      <c r="D20" s="313"/>
      <c r="E20" s="313"/>
      <c r="F20" s="313"/>
      <c r="G20" s="313"/>
      <c r="H20" s="314"/>
    </row>
    <row r="21" spans="2:8" ht="34.5" customHeight="1" thickBot="1">
      <c r="B21" s="307" t="s">
        <v>396</v>
      </c>
      <c r="C21" s="308"/>
      <c r="D21" s="243" t="s">
        <v>395</v>
      </c>
      <c r="E21" s="242">
        <v>339428979.75</v>
      </c>
      <c r="F21" s="242">
        <v>396009708.96</v>
      </c>
      <c r="G21" s="278" t="s">
        <v>176</v>
      </c>
      <c r="H21" s="342">
        <v>50</v>
      </c>
    </row>
    <row r="22" spans="2:8" ht="15.75" thickBot="1">
      <c r="B22" s="309"/>
      <c r="C22" s="310"/>
      <c r="D22" s="241" t="s">
        <v>394</v>
      </c>
      <c r="E22" s="240">
        <f>$E$21/E21*$H$21</f>
        <v>50</v>
      </c>
      <c r="F22" s="240">
        <f>$E$21/F21*$H$21</f>
        <v>42.856143684129336</v>
      </c>
      <c r="G22" s="240"/>
      <c r="H22" s="343"/>
    </row>
    <row r="23" spans="2:8" ht="15.75" thickBot="1">
      <c r="B23" s="315"/>
      <c r="C23" s="315"/>
      <c r="D23" s="315"/>
      <c r="E23" s="315"/>
      <c r="F23" s="315"/>
      <c r="G23" s="315"/>
      <c r="H23" s="314"/>
    </row>
    <row r="24" spans="2:8" ht="32.25" customHeight="1" thickBot="1">
      <c r="B24" s="304" t="s">
        <v>393</v>
      </c>
      <c r="C24" s="305"/>
      <c r="D24" s="306"/>
      <c r="E24" s="279">
        <f>E11+E16+E19+E22</f>
        <v>89.56521739130434</v>
      </c>
      <c r="F24" s="279">
        <f>F11+F16+F19+F22</f>
        <v>92.35614368412934</v>
      </c>
      <c r="G24" s="279" t="s">
        <v>176</v>
      </c>
      <c r="H24" s="269">
        <f>SUM(H7,H13,H18,H21)</f>
        <v>100</v>
      </c>
    </row>
  </sheetData>
  <mergeCells count="22">
    <mergeCell ref="B24:D24"/>
    <mergeCell ref="B18:C19"/>
    <mergeCell ref="H18:H19"/>
    <mergeCell ref="B20:H20"/>
    <mergeCell ref="B21:C22"/>
    <mergeCell ref="H21:H22"/>
    <mergeCell ref="B23:H23"/>
    <mergeCell ref="B13:B16"/>
    <mergeCell ref="C13:D13"/>
    <mergeCell ref="H13:H16"/>
    <mergeCell ref="C14:D14"/>
    <mergeCell ref="C15:D15"/>
    <mergeCell ref="C16:D16"/>
    <mergeCell ref="B5:D6"/>
    <mergeCell ref="H5:H6"/>
    <mergeCell ref="B7:B11"/>
    <mergeCell ref="C7:D7"/>
    <mergeCell ref="H7:H11"/>
    <mergeCell ref="C8:D8"/>
    <mergeCell ref="C9:D9"/>
    <mergeCell ref="C10:D10"/>
    <mergeCell ref="C11:D11"/>
  </mergeCells>
  <printOptions/>
  <pageMargins left="0.7" right="0.7" top="0.787401575" bottom="0.787401575" header="0.3" footer="0.3"/>
  <pageSetup fitToHeight="1" fitToWidth="1" horizontalDpi="1200" verticalDpi="1200" orientation="landscape" paperSize="9" scale="7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8C40C-918E-4A59-A5BF-C925F780803F}">
  <sheetPr>
    <pageSetUpPr fitToPage="1"/>
  </sheetPr>
  <dimension ref="A1:H24"/>
  <sheetViews>
    <sheetView zoomScale="70" zoomScaleNormal="70" workbookViewId="0" topLeftCell="A1">
      <pane ySplit="6" topLeftCell="A7" activePane="bottomLeft" state="frozen"/>
      <selection pane="bottomLeft" activeCell="F11" sqref="F11"/>
    </sheetView>
  </sheetViews>
  <sheetFormatPr defaultColWidth="9.140625" defaultRowHeight="15"/>
  <cols>
    <col min="1" max="1" width="3.421875" style="0" customWidth="1"/>
    <col min="2" max="2" width="11.28125" style="0" customWidth="1"/>
    <col min="3" max="4" width="26.57421875" style="0" customWidth="1"/>
    <col min="5" max="7" width="35.57421875" style="238" customWidth="1"/>
    <col min="8" max="8" width="5.421875" style="0" bestFit="1" customWidth="1"/>
  </cols>
  <sheetData>
    <row r="1" spans="4:7" ht="15">
      <c r="D1" s="238"/>
      <c r="G1"/>
    </row>
    <row r="2" spans="1:7" s="165" customFormat="1" ht="30" customHeight="1" thickBot="1">
      <c r="A2" s="237" t="s">
        <v>417</v>
      </c>
      <c r="B2" s="237"/>
      <c r="C2" s="237"/>
      <c r="D2" s="237"/>
      <c r="E2" s="237"/>
      <c r="F2" s="237"/>
      <c r="G2" s="237"/>
    </row>
    <row r="3" spans="4:7" ht="15">
      <c r="D3" s="238"/>
      <c r="G3"/>
    </row>
    <row r="4" ht="15.75" thickBot="1"/>
    <row r="5" spans="2:8" ht="15.75" thickBot="1">
      <c r="B5" s="347" t="s">
        <v>411</v>
      </c>
      <c r="C5" s="348"/>
      <c r="D5" s="349"/>
      <c r="E5" s="269" t="s">
        <v>410</v>
      </c>
      <c r="F5" s="269" t="s">
        <v>409</v>
      </c>
      <c r="G5" s="269" t="s">
        <v>409</v>
      </c>
      <c r="H5" s="342" t="s">
        <v>408</v>
      </c>
    </row>
    <row r="6" spans="2:8" ht="19.5" thickBot="1">
      <c r="B6" s="350"/>
      <c r="C6" s="351"/>
      <c r="D6" s="352"/>
      <c r="E6" s="268" t="s">
        <v>110</v>
      </c>
      <c r="F6" s="264" t="s">
        <v>407</v>
      </c>
      <c r="G6" s="263" t="s">
        <v>263</v>
      </c>
      <c r="H6" s="343"/>
    </row>
    <row r="7" spans="2:8" ht="15">
      <c r="B7" s="333" t="s">
        <v>406</v>
      </c>
      <c r="C7" s="339" t="s">
        <v>405</v>
      </c>
      <c r="D7" s="340"/>
      <c r="E7" s="354">
        <v>3.6</v>
      </c>
      <c r="F7" s="270">
        <v>3.6</v>
      </c>
      <c r="G7" s="261" t="s">
        <v>176</v>
      </c>
      <c r="H7" s="342">
        <v>30</v>
      </c>
    </row>
    <row r="8" spans="2:8" ht="30" customHeight="1">
      <c r="B8" s="334"/>
      <c r="C8" s="339" t="s">
        <v>404</v>
      </c>
      <c r="D8" s="340"/>
      <c r="E8" s="355">
        <v>1.2</v>
      </c>
      <c r="F8" s="271">
        <v>1.2</v>
      </c>
      <c r="G8" s="260" t="s">
        <v>176</v>
      </c>
      <c r="H8" s="353"/>
    </row>
    <row r="9" spans="2:8" ht="30.75" customHeight="1" thickBot="1">
      <c r="B9" s="334"/>
      <c r="C9" s="339" t="s">
        <v>403</v>
      </c>
      <c r="D9" s="340" t="s">
        <v>402</v>
      </c>
      <c r="E9" s="355">
        <v>1.2</v>
      </c>
      <c r="F9" s="271">
        <v>1.2</v>
      </c>
      <c r="G9" s="260" t="s">
        <v>176</v>
      </c>
      <c r="H9" s="353"/>
    </row>
    <row r="10" spans="2:8" ht="15">
      <c r="B10" s="334"/>
      <c r="C10" s="323" t="s">
        <v>397</v>
      </c>
      <c r="D10" s="324"/>
      <c r="E10" s="356">
        <f>AVERAGE(E7:E9)</f>
        <v>2</v>
      </c>
      <c r="F10" s="360">
        <f>AVERAGE(F7:F9)</f>
        <v>2</v>
      </c>
      <c r="G10" s="278" t="s">
        <v>176</v>
      </c>
      <c r="H10" s="353"/>
    </row>
    <row r="11" spans="2:8" ht="17.25" customHeight="1" thickBot="1">
      <c r="B11" s="335"/>
      <c r="C11" s="325" t="s">
        <v>394</v>
      </c>
      <c r="D11" s="341"/>
      <c r="E11" s="273">
        <f>E10/$F$10*$H$7</f>
        <v>30</v>
      </c>
      <c r="F11" s="273">
        <f>F10/$F$10*$H$7</f>
        <v>30</v>
      </c>
      <c r="G11" s="274"/>
      <c r="H11" s="343"/>
    </row>
    <row r="12" spans="2:7" ht="15.75" thickBot="1">
      <c r="B12" s="250"/>
      <c r="C12" s="250"/>
      <c r="D12" s="249"/>
      <c r="E12" s="248"/>
      <c r="F12" s="248"/>
      <c r="G12" s="248"/>
    </row>
    <row r="13" spans="2:8" ht="15" customHeight="1">
      <c r="B13" s="317" t="s">
        <v>401</v>
      </c>
      <c r="C13" s="320" t="s">
        <v>400</v>
      </c>
      <c r="D13" s="321"/>
      <c r="E13" s="359">
        <v>6</v>
      </c>
      <c r="F13" s="255">
        <v>6</v>
      </c>
      <c r="G13" s="260" t="s">
        <v>176</v>
      </c>
      <c r="H13" s="344">
        <v>10</v>
      </c>
    </row>
    <row r="14" spans="2:8" ht="15.75" thickBot="1">
      <c r="B14" s="318"/>
      <c r="C14" s="323" t="s">
        <v>399</v>
      </c>
      <c r="D14" s="324"/>
      <c r="E14" s="271">
        <v>6</v>
      </c>
      <c r="F14" s="254">
        <v>6</v>
      </c>
      <c r="G14" s="260" t="s">
        <v>176</v>
      </c>
      <c r="H14" s="345"/>
    </row>
    <row r="15" spans="2:8" ht="15.75" thickBot="1">
      <c r="B15" s="318"/>
      <c r="C15" s="323" t="s">
        <v>397</v>
      </c>
      <c r="D15" s="324"/>
      <c r="E15" s="252">
        <f>AVERAGE(E13:E14)</f>
        <v>6</v>
      </c>
      <c r="F15" s="252">
        <f>AVERAGE(F13:F14)</f>
        <v>6</v>
      </c>
      <c r="G15" s="278" t="s">
        <v>176</v>
      </c>
      <c r="H15" s="345"/>
    </row>
    <row r="16" spans="2:8" ht="15.75" thickBot="1">
      <c r="B16" s="319"/>
      <c r="C16" s="325" t="s">
        <v>394</v>
      </c>
      <c r="D16" s="326"/>
      <c r="E16" s="276">
        <f>E15/$E$15*$H$13</f>
        <v>10</v>
      </c>
      <c r="F16" s="276">
        <f>F15/$E$15*$H$13</f>
        <v>10</v>
      </c>
      <c r="G16" s="277"/>
      <c r="H16" s="346"/>
    </row>
    <row r="17" spans="2:7" ht="15.75" thickBot="1">
      <c r="B17" s="250"/>
      <c r="C17" s="250"/>
      <c r="D17" s="249"/>
      <c r="E17" s="248"/>
      <c r="F17" s="248"/>
      <c r="G17" s="248"/>
    </row>
    <row r="18" spans="2:8" ht="31.5" customHeight="1" thickBot="1">
      <c r="B18" s="307" t="s">
        <v>398</v>
      </c>
      <c r="C18" s="308"/>
      <c r="D18" s="247" t="s">
        <v>397</v>
      </c>
      <c r="E18" s="246">
        <v>10</v>
      </c>
      <c r="F18" s="245">
        <v>9.5</v>
      </c>
      <c r="G18" s="278" t="s">
        <v>176</v>
      </c>
      <c r="H18" s="342">
        <v>10</v>
      </c>
    </row>
    <row r="19" spans="2:8" ht="15.75" thickBot="1">
      <c r="B19" s="309"/>
      <c r="C19" s="310"/>
      <c r="D19" s="241" t="s">
        <v>394</v>
      </c>
      <c r="E19" s="244">
        <f>E18/E18*$H$18</f>
        <v>10</v>
      </c>
      <c r="F19" s="244">
        <f>F18/$E$18*$H$18</f>
        <v>9.5</v>
      </c>
      <c r="G19" s="240"/>
      <c r="H19" s="343"/>
    </row>
    <row r="20" spans="2:8" ht="15.75" thickBot="1">
      <c r="B20" s="313"/>
      <c r="C20" s="313"/>
      <c r="D20" s="313"/>
      <c r="E20" s="313"/>
      <c r="F20" s="313"/>
      <c r="G20" s="313"/>
      <c r="H20" s="314"/>
    </row>
    <row r="21" spans="2:8" ht="34.5" customHeight="1" thickBot="1">
      <c r="B21" s="307" t="s">
        <v>396</v>
      </c>
      <c r="C21" s="308"/>
      <c r="D21" s="243" t="s">
        <v>395</v>
      </c>
      <c r="E21" s="242">
        <v>339428979.75</v>
      </c>
      <c r="F21" s="242">
        <v>396009708.96</v>
      </c>
      <c r="G21" s="278" t="s">
        <v>176</v>
      </c>
      <c r="H21" s="342">
        <v>50</v>
      </c>
    </row>
    <row r="22" spans="2:8" ht="15.75" thickBot="1">
      <c r="B22" s="309"/>
      <c r="C22" s="310"/>
      <c r="D22" s="241" t="s">
        <v>394</v>
      </c>
      <c r="E22" s="240">
        <f>$E$21/E21*$H$21</f>
        <v>50</v>
      </c>
      <c r="F22" s="240">
        <f>$E$21/F21*$H$21</f>
        <v>42.856143684129336</v>
      </c>
      <c r="G22" s="240"/>
      <c r="H22" s="343"/>
    </row>
    <row r="23" spans="2:8" ht="15.75" thickBot="1">
      <c r="B23" s="315"/>
      <c r="C23" s="315"/>
      <c r="D23" s="315"/>
      <c r="E23" s="315"/>
      <c r="F23" s="315"/>
      <c r="G23" s="315"/>
      <c r="H23" s="314"/>
    </row>
    <row r="24" spans="2:8" ht="32.25" customHeight="1" thickBot="1">
      <c r="B24" s="304" t="s">
        <v>393</v>
      </c>
      <c r="C24" s="305"/>
      <c r="D24" s="306"/>
      <c r="E24" s="279">
        <f>E11+E16+E19+E22</f>
        <v>100</v>
      </c>
      <c r="F24" s="279">
        <f>F11+F16+F19+F22</f>
        <v>92.35614368412934</v>
      </c>
      <c r="G24" s="279" t="s">
        <v>176</v>
      </c>
      <c r="H24" s="269">
        <f>SUM(H7,H13,H18,H21)</f>
        <v>100</v>
      </c>
    </row>
  </sheetData>
  <mergeCells count="22">
    <mergeCell ref="B24:D24"/>
    <mergeCell ref="B18:C19"/>
    <mergeCell ref="H18:H19"/>
    <mergeCell ref="B20:H20"/>
    <mergeCell ref="B21:C22"/>
    <mergeCell ref="H21:H22"/>
    <mergeCell ref="B23:H23"/>
    <mergeCell ref="B13:B16"/>
    <mergeCell ref="C13:D13"/>
    <mergeCell ref="H13:H16"/>
    <mergeCell ref="C14:D14"/>
    <mergeCell ref="C15:D15"/>
    <mergeCell ref="C16:D16"/>
    <mergeCell ref="B5:D6"/>
    <mergeCell ref="H5:H6"/>
    <mergeCell ref="B7:B11"/>
    <mergeCell ref="C7:D7"/>
    <mergeCell ref="H7:H11"/>
    <mergeCell ref="C8:D8"/>
    <mergeCell ref="C9:D9"/>
    <mergeCell ref="C10:D10"/>
    <mergeCell ref="C11:D11"/>
  </mergeCells>
  <printOptions/>
  <pageMargins left="0.7" right="0.7" top="0.787401575" bottom="0.787401575" header="0.3" footer="0.3"/>
  <pageSetup fitToHeight="1" fitToWidth="1" horizontalDpi="1200" verticalDpi="1200" orientation="landscape" paperSize="9" scale="7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BCECB-8009-4B25-B1E3-6194D5736DF5}">
  <sheetPr>
    <pageSetUpPr fitToPage="1"/>
  </sheetPr>
  <dimension ref="A1:H24"/>
  <sheetViews>
    <sheetView zoomScale="70" zoomScaleNormal="70" workbookViewId="0" topLeftCell="A1">
      <pane ySplit="6" topLeftCell="A7" activePane="bottomLeft" state="frozen"/>
      <selection pane="bottomLeft" activeCell="D28" sqref="D28"/>
    </sheetView>
  </sheetViews>
  <sheetFormatPr defaultColWidth="9.140625" defaultRowHeight="15"/>
  <cols>
    <col min="1" max="1" width="3.421875" style="0" customWidth="1"/>
    <col min="2" max="2" width="11.28125" style="0" customWidth="1"/>
    <col min="3" max="4" width="26.57421875" style="0" customWidth="1"/>
    <col min="5" max="7" width="35.57421875" style="238" customWidth="1"/>
    <col min="8" max="8" width="5.421875" style="0" bestFit="1" customWidth="1"/>
  </cols>
  <sheetData>
    <row r="1" spans="4:7" ht="15">
      <c r="D1" s="238"/>
      <c r="G1"/>
    </row>
    <row r="2" spans="1:7" s="165" customFormat="1" ht="30" customHeight="1" thickBot="1">
      <c r="A2" s="237" t="s">
        <v>418</v>
      </c>
      <c r="B2" s="237"/>
      <c r="C2" s="237"/>
      <c r="D2" s="237"/>
      <c r="E2" s="237"/>
      <c r="F2" s="237"/>
      <c r="G2" s="237"/>
    </row>
    <row r="3" spans="4:7" ht="15">
      <c r="D3" s="238"/>
      <c r="G3"/>
    </row>
    <row r="4" ht="15.75" thickBot="1"/>
    <row r="5" spans="2:8" ht="15.75" thickBot="1">
      <c r="B5" s="347" t="s">
        <v>411</v>
      </c>
      <c r="C5" s="348"/>
      <c r="D5" s="349"/>
      <c r="E5" s="269" t="s">
        <v>410</v>
      </c>
      <c r="F5" s="269" t="s">
        <v>409</v>
      </c>
      <c r="G5" s="269" t="s">
        <v>409</v>
      </c>
      <c r="H5" s="342" t="s">
        <v>408</v>
      </c>
    </row>
    <row r="6" spans="2:8" ht="19.5" thickBot="1">
      <c r="B6" s="350"/>
      <c r="C6" s="351"/>
      <c r="D6" s="352"/>
      <c r="E6" s="268" t="s">
        <v>110</v>
      </c>
      <c r="F6" s="264" t="s">
        <v>407</v>
      </c>
      <c r="G6" s="263" t="s">
        <v>263</v>
      </c>
      <c r="H6" s="343"/>
    </row>
    <row r="7" spans="2:8" ht="15">
      <c r="B7" s="333" t="s">
        <v>406</v>
      </c>
      <c r="C7" s="339" t="s">
        <v>405</v>
      </c>
      <c r="D7" s="340"/>
      <c r="E7" s="354">
        <v>3.6</v>
      </c>
      <c r="F7" s="354">
        <v>3.6</v>
      </c>
      <c r="G7" s="261" t="s">
        <v>176</v>
      </c>
      <c r="H7" s="342">
        <v>30</v>
      </c>
    </row>
    <row r="8" spans="2:8" ht="30" customHeight="1">
      <c r="B8" s="334"/>
      <c r="C8" s="339" t="s">
        <v>404</v>
      </c>
      <c r="D8" s="340"/>
      <c r="E8" s="355">
        <v>1.2</v>
      </c>
      <c r="F8" s="355">
        <v>1.2</v>
      </c>
      <c r="G8" s="260" t="s">
        <v>176</v>
      </c>
      <c r="H8" s="353"/>
    </row>
    <row r="9" spans="2:8" ht="30.75" customHeight="1" thickBot="1">
      <c r="B9" s="334"/>
      <c r="C9" s="339" t="s">
        <v>403</v>
      </c>
      <c r="D9" s="340" t="s">
        <v>402</v>
      </c>
      <c r="E9" s="355">
        <v>1.2</v>
      </c>
      <c r="F9" s="355">
        <v>1.2</v>
      </c>
      <c r="G9" s="260" t="s">
        <v>176</v>
      </c>
      <c r="H9" s="353"/>
    </row>
    <row r="10" spans="2:8" ht="15">
      <c r="B10" s="334"/>
      <c r="C10" s="323" t="s">
        <v>397</v>
      </c>
      <c r="D10" s="324"/>
      <c r="E10" s="356">
        <f>AVERAGE(E7:E9)</f>
        <v>2</v>
      </c>
      <c r="F10" s="357">
        <f>AVERAGE(F7:F9)</f>
        <v>2</v>
      </c>
      <c r="G10" s="278" t="s">
        <v>176</v>
      </c>
      <c r="H10" s="353"/>
    </row>
    <row r="11" spans="2:8" ht="17.25" customHeight="1" thickBot="1">
      <c r="B11" s="335"/>
      <c r="C11" s="325" t="s">
        <v>394</v>
      </c>
      <c r="D11" s="341"/>
      <c r="E11" s="358">
        <f>E10/$F$10*$H$7</f>
        <v>30</v>
      </c>
      <c r="F11" s="358">
        <f>F10/$F$10*$H$7</f>
        <v>30</v>
      </c>
      <c r="G11" s="274"/>
      <c r="H11" s="343"/>
    </row>
    <row r="12" spans="2:7" ht="15.75" thickBot="1">
      <c r="B12" s="250"/>
      <c r="C12" s="250"/>
      <c r="D12" s="249"/>
      <c r="E12" s="248"/>
      <c r="F12" s="248"/>
      <c r="G12" s="248"/>
    </row>
    <row r="13" spans="2:8" ht="15" customHeight="1">
      <c r="B13" s="317" t="s">
        <v>401</v>
      </c>
      <c r="C13" s="320" t="s">
        <v>400</v>
      </c>
      <c r="D13" s="321"/>
      <c r="E13" s="361">
        <v>6</v>
      </c>
      <c r="F13" s="255">
        <v>6</v>
      </c>
      <c r="G13" s="260" t="s">
        <v>176</v>
      </c>
      <c r="H13" s="344">
        <v>10</v>
      </c>
    </row>
    <row r="14" spans="2:8" ht="15.75" thickBot="1">
      <c r="B14" s="318"/>
      <c r="C14" s="323" t="s">
        <v>399</v>
      </c>
      <c r="D14" s="324"/>
      <c r="E14" s="355">
        <v>6</v>
      </c>
      <c r="F14" s="254">
        <v>6</v>
      </c>
      <c r="G14" s="260" t="s">
        <v>176</v>
      </c>
      <c r="H14" s="345"/>
    </row>
    <row r="15" spans="2:8" ht="15.75" thickBot="1">
      <c r="B15" s="318"/>
      <c r="C15" s="323" t="s">
        <v>397</v>
      </c>
      <c r="D15" s="324"/>
      <c r="E15" s="252">
        <f>AVERAGE(E13:E14)</f>
        <v>6</v>
      </c>
      <c r="F15" s="252">
        <f>AVERAGE(F13:F14)</f>
        <v>6</v>
      </c>
      <c r="G15" s="278" t="s">
        <v>176</v>
      </c>
      <c r="H15" s="345"/>
    </row>
    <row r="16" spans="2:8" ht="15.75" thickBot="1">
      <c r="B16" s="319"/>
      <c r="C16" s="325" t="s">
        <v>394</v>
      </c>
      <c r="D16" s="326"/>
      <c r="E16" s="276">
        <f>E15/$E$15*$H$13</f>
        <v>10</v>
      </c>
      <c r="F16" s="276">
        <f>F15/$E$15*$H$13</f>
        <v>10</v>
      </c>
      <c r="G16" s="277"/>
      <c r="H16" s="346"/>
    </row>
    <row r="17" spans="2:7" ht="15.75" thickBot="1">
      <c r="B17" s="250"/>
      <c r="C17" s="250"/>
      <c r="D17" s="249"/>
      <c r="E17" s="248"/>
      <c r="F17" s="248"/>
      <c r="G17" s="248"/>
    </row>
    <row r="18" spans="2:8" ht="31.5" customHeight="1" thickBot="1">
      <c r="B18" s="307" t="s">
        <v>398</v>
      </c>
      <c r="C18" s="308"/>
      <c r="D18" s="247" t="s">
        <v>397</v>
      </c>
      <c r="E18" s="246">
        <v>10</v>
      </c>
      <c r="F18" s="245">
        <v>9.5</v>
      </c>
      <c r="G18" s="278" t="s">
        <v>176</v>
      </c>
      <c r="H18" s="342">
        <v>10</v>
      </c>
    </row>
    <row r="19" spans="2:8" ht="15.75" thickBot="1">
      <c r="B19" s="309"/>
      <c r="C19" s="310"/>
      <c r="D19" s="241" t="s">
        <v>394</v>
      </c>
      <c r="E19" s="244">
        <f>E18/E18*$H$18</f>
        <v>10</v>
      </c>
      <c r="F19" s="244">
        <f>F18/$E$18*$H$18</f>
        <v>9.5</v>
      </c>
      <c r="G19" s="240"/>
      <c r="H19" s="343"/>
    </row>
    <row r="20" spans="2:8" ht="15.75" thickBot="1">
      <c r="B20" s="313"/>
      <c r="C20" s="313"/>
      <c r="D20" s="313"/>
      <c r="E20" s="313"/>
      <c r="F20" s="313"/>
      <c r="G20" s="313"/>
      <c r="H20" s="314"/>
    </row>
    <row r="21" spans="2:8" ht="34.5" customHeight="1" thickBot="1">
      <c r="B21" s="307" t="s">
        <v>396</v>
      </c>
      <c r="C21" s="308"/>
      <c r="D21" s="243" t="s">
        <v>395</v>
      </c>
      <c r="E21" s="242">
        <v>339428979.75</v>
      </c>
      <c r="F21" s="242">
        <v>396009708.96</v>
      </c>
      <c r="G21" s="278" t="s">
        <v>176</v>
      </c>
      <c r="H21" s="342">
        <v>50</v>
      </c>
    </row>
    <row r="22" spans="2:8" ht="15.75" thickBot="1">
      <c r="B22" s="309"/>
      <c r="C22" s="310"/>
      <c r="D22" s="241" t="s">
        <v>394</v>
      </c>
      <c r="E22" s="240">
        <f>$E$21/E21*$H$21</f>
        <v>50</v>
      </c>
      <c r="F22" s="240">
        <f>$E$21/F21*$H$21</f>
        <v>42.856143684129336</v>
      </c>
      <c r="G22" s="240"/>
      <c r="H22" s="343"/>
    </row>
    <row r="23" spans="2:8" ht="15.75" thickBot="1">
      <c r="B23" s="315"/>
      <c r="C23" s="315"/>
      <c r="D23" s="315"/>
      <c r="E23" s="315"/>
      <c r="F23" s="315"/>
      <c r="G23" s="315"/>
      <c r="H23" s="314"/>
    </row>
    <row r="24" spans="2:8" ht="32.25" customHeight="1" thickBot="1">
      <c r="B24" s="304" t="s">
        <v>393</v>
      </c>
      <c r="C24" s="305"/>
      <c r="D24" s="306"/>
      <c r="E24" s="362">
        <f>E11+E16+E19+E22</f>
        <v>100</v>
      </c>
      <c r="F24" s="362">
        <f>F11+F16+F19+F22</f>
        <v>92.35614368412934</v>
      </c>
      <c r="G24" s="362" t="s">
        <v>176</v>
      </c>
      <c r="H24" s="269">
        <f>SUM(H7,H13,H18,H21)</f>
        <v>100</v>
      </c>
    </row>
  </sheetData>
  <mergeCells count="22">
    <mergeCell ref="B24:D24"/>
    <mergeCell ref="B18:C19"/>
    <mergeCell ref="H18:H19"/>
    <mergeCell ref="B20:H20"/>
    <mergeCell ref="B21:C22"/>
    <mergeCell ref="H21:H22"/>
    <mergeCell ref="B23:H23"/>
    <mergeCell ref="B13:B16"/>
    <mergeCell ref="C13:D13"/>
    <mergeCell ref="H13:H16"/>
    <mergeCell ref="C14:D14"/>
    <mergeCell ref="C15:D15"/>
    <mergeCell ref="C16:D16"/>
    <mergeCell ref="B5:D6"/>
    <mergeCell ref="H5:H6"/>
    <mergeCell ref="B7:B11"/>
    <mergeCell ref="C7:D7"/>
    <mergeCell ref="H7:H11"/>
    <mergeCell ref="C8:D8"/>
    <mergeCell ref="C9:D9"/>
    <mergeCell ref="C10:D10"/>
    <mergeCell ref="C11:D11"/>
  </mergeCells>
  <printOptions/>
  <pageMargins left="0.7" right="0.7" top="0.787401575" bottom="0.787401575" header="0.3" footer="0.3"/>
  <pageSetup fitToHeight="1" fitToWidth="1" horizontalDpi="1200" verticalDpi="1200" orientation="landscape" paperSize="9" scale="7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C799-4211-419B-8862-0DBCE8FFF91C}">
  <sheetPr>
    <pageSetUpPr fitToPage="1"/>
  </sheetPr>
  <dimension ref="A1:B119"/>
  <sheetViews>
    <sheetView workbookViewId="0" topLeftCell="A94">
      <selection activeCell="B118" sqref="B118"/>
    </sheetView>
  </sheetViews>
  <sheetFormatPr defaultColWidth="9.140625" defaultRowHeight="15"/>
  <cols>
    <col min="1" max="2" width="16.7109375" style="0" customWidth="1"/>
  </cols>
  <sheetData>
    <row r="1" ht="15">
      <c r="A1" t="s">
        <v>77</v>
      </c>
    </row>
    <row r="2" ht="15">
      <c r="B2" t="s">
        <v>19</v>
      </c>
    </row>
    <row r="3" ht="15">
      <c r="B3" t="s">
        <v>26</v>
      </c>
    </row>
    <row r="4" ht="15">
      <c r="B4" t="s">
        <v>74</v>
      </c>
    </row>
    <row r="5" ht="15">
      <c r="B5" t="s">
        <v>21</v>
      </c>
    </row>
    <row r="9" ht="15">
      <c r="A9" t="s">
        <v>6</v>
      </c>
    </row>
    <row r="10" ht="15">
      <c r="B10" t="s">
        <v>20</v>
      </c>
    </row>
    <row r="11" ht="15">
      <c r="B11" t="s">
        <v>78</v>
      </c>
    </row>
    <row r="12" ht="15">
      <c r="B12" t="s">
        <v>45</v>
      </c>
    </row>
    <row r="13" ht="15">
      <c r="B13" t="s">
        <v>57</v>
      </c>
    </row>
    <row r="14" ht="15">
      <c r="B14" t="s">
        <v>79</v>
      </c>
    </row>
    <row r="15" ht="15">
      <c r="B15" t="s">
        <v>71</v>
      </c>
    </row>
    <row r="16" ht="15">
      <c r="B16" t="s">
        <v>80</v>
      </c>
    </row>
    <row r="17" ht="15">
      <c r="B17" t="s">
        <v>76</v>
      </c>
    </row>
    <row r="18" ht="15">
      <c r="B18" t="s">
        <v>21</v>
      </c>
    </row>
    <row r="22" ht="15">
      <c r="A22" t="s">
        <v>8</v>
      </c>
    </row>
    <row r="23" ht="15">
      <c r="B23" t="s">
        <v>19</v>
      </c>
    </row>
    <row r="24" ht="15">
      <c r="B24" t="s">
        <v>46</v>
      </c>
    </row>
    <row r="25" ht="15">
      <c r="B25" t="s">
        <v>26</v>
      </c>
    </row>
    <row r="26" ht="15">
      <c r="B26" t="s">
        <v>21</v>
      </c>
    </row>
    <row r="30" ht="15">
      <c r="A30" t="s">
        <v>9</v>
      </c>
    </row>
    <row r="31" ht="15">
      <c r="B31" t="s">
        <v>101</v>
      </c>
    </row>
    <row r="32" ht="15">
      <c r="B32" t="s">
        <v>81</v>
      </c>
    </row>
    <row r="33" ht="15">
      <c r="B33" t="s">
        <v>27</v>
      </c>
    </row>
    <row r="34" ht="15">
      <c r="B34" t="s">
        <v>35</v>
      </c>
    </row>
    <row r="35" ht="15">
      <c r="B35" t="s">
        <v>21</v>
      </c>
    </row>
    <row r="39" ht="15">
      <c r="A39" t="s">
        <v>1</v>
      </c>
    </row>
    <row r="40" ht="15">
      <c r="B40" t="s">
        <v>82</v>
      </c>
    </row>
    <row r="41" ht="15">
      <c r="B41" t="s">
        <v>104</v>
      </c>
    </row>
    <row r="42" ht="15">
      <c r="B42" t="s">
        <v>246</v>
      </c>
    </row>
    <row r="43" ht="15">
      <c r="B43" t="s">
        <v>105</v>
      </c>
    </row>
    <row r="47" ht="15">
      <c r="A47" t="s">
        <v>83</v>
      </c>
    </row>
    <row r="48" ht="15">
      <c r="B48" t="s">
        <v>82</v>
      </c>
    </row>
    <row r="49" ht="15">
      <c r="B49" t="s">
        <v>16</v>
      </c>
    </row>
    <row r="50" ht="15">
      <c r="B50" t="s">
        <v>247</v>
      </c>
    </row>
    <row r="51" ht="15">
      <c r="B51" t="s">
        <v>98</v>
      </c>
    </row>
    <row r="55" ht="15">
      <c r="A55" t="s">
        <v>84</v>
      </c>
    </row>
    <row r="56" ht="15">
      <c r="B56" t="s">
        <v>82</v>
      </c>
    </row>
    <row r="57" ht="15">
      <c r="B57" t="s">
        <v>24</v>
      </c>
    </row>
    <row r="58" ht="15">
      <c r="B58" t="s">
        <v>248</v>
      </c>
    </row>
    <row r="59" ht="15">
      <c r="B59" t="s">
        <v>85</v>
      </c>
    </row>
    <row r="63" ht="15">
      <c r="A63" t="s">
        <v>86</v>
      </c>
    </row>
    <row r="64" ht="15">
      <c r="B64" t="s">
        <v>82</v>
      </c>
    </row>
    <row r="65" ht="15">
      <c r="B65" t="s">
        <v>72</v>
      </c>
    </row>
    <row r="66" ht="15">
      <c r="B66" t="s">
        <v>249</v>
      </c>
    </row>
    <row r="67" ht="15">
      <c r="B67" t="s">
        <v>87</v>
      </c>
    </row>
    <row r="71" ht="15">
      <c r="A71" t="s">
        <v>88</v>
      </c>
    </row>
    <row r="72" ht="15">
      <c r="B72" t="s">
        <v>82</v>
      </c>
    </row>
    <row r="73" ht="15">
      <c r="B73" t="s">
        <v>36</v>
      </c>
    </row>
    <row r="74" ht="15">
      <c r="B74" t="s">
        <v>250</v>
      </c>
    </row>
    <row r="75" ht="15">
      <c r="B75" t="s">
        <v>89</v>
      </c>
    </row>
    <row r="79" ht="15">
      <c r="A79" t="s">
        <v>90</v>
      </c>
    </row>
    <row r="80" ht="15">
      <c r="B80" t="s">
        <v>82</v>
      </c>
    </row>
    <row r="81" ht="15">
      <c r="B81" t="s">
        <v>73</v>
      </c>
    </row>
    <row r="82" ht="15">
      <c r="B82" t="s">
        <v>251</v>
      </c>
    </row>
    <row r="83" ht="15">
      <c r="B83" t="s">
        <v>91</v>
      </c>
    </row>
    <row r="87" ht="15">
      <c r="A87" t="s">
        <v>92</v>
      </c>
    </row>
    <row r="88" ht="15">
      <c r="B88" t="s">
        <v>82</v>
      </c>
    </row>
    <row r="89" ht="15">
      <c r="B89" t="s">
        <v>49</v>
      </c>
    </row>
    <row r="90" ht="15">
      <c r="B90" t="s">
        <v>252</v>
      </c>
    </row>
    <row r="91" ht="15">
      <c r="B91" t="s">
        <v>93</v>
      </c>
    </row>
    <row r="95" ht="15">
      <c r="A95" t="s">
        <v>94</v>
      </c>
    </row>
    <row r="96" ht="15">
      <c r="B96" t="s">
        <v>82</v>
      </c>
    </row>
    <row r="97" ht="15">
      <c r="B97" t="s">
        <v>60</v>
      </c>
    </row>
    <row r="98" ht="15">
      <c r="B98" t="s">
        <v>253</v>
      </c>
    </row>
    <row r="99" ht="15">
      <c r="B99" t="s">
        <v>95</v>
      </c>
    </row>
    <row r="103" ht="15">
      <c r="A103" t="s">
        <v>96</v>
      </c>
    </row>
    <row r="104" ht="15">
      <c r="B104" t="s">
        <v>82</v>
      </c>
    </row>
    <row r="105" ht="15">
      <c r="B105" t="s">
        <v>62</v>
      </c>
    </row>
    <row r="106" ht="15">
      <c r="B106" t="s">
        <v>254</v>
      </c>
    </row>
    <row r="107" ht="15">
      <c r="B107" t="s">
        <v>99</v>
      </c>
    </row>
    <row r="109" ht="15">
      <c r="A109" t="s">
        <v>106</v>
      </c>
    </row>
    <row r="110" ht="15">
      <c r="B110" t="s">
        <v>82</v>
      </c>
    </row>
    <row r="111" ht="15">
      <c r="B111" t="s">
        <v>107</v>
      </c>
    </row>
    <row r="112" ht="15">
      <c r="B112" t="s">
        <v>255</v>
      </c>
    </row>
    <row r="113" ht="15">
      <c r="B113" t="s">
        <v>108</v>
      </c>
    </row>
    <row r="115" ht="15">
      <c r="A115" t="s">
        <v>257</v>
      </c>
    </row>
    <row r="116" ht="15">
      <c r="B116" t="s">
        <v>82</v>
      </c>
    </row>
    <row r="117" ht="15">
      <c r="B117" t="s">
        <v>107</v>
      </c>
    </row>
    <row r="118" ht="15">
      <c r="B118" t="s">
        <v>255</v>
      </c>
    </row>
    <row r="119" ht="15">
      <c r="B119" t="s">
        <v>108</v>
      </c>
    </row>
  </sheetData>
  <printOptions/>
  <pageMargins left="0.25" right="0.25" top="0.75" bottom="0.75" header="0.3" footer="0.3"/>
  <pageSetup fitToHeight="0"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519E2-F9BB-4CA1-B56C-1BEB0A87D7B7}">
  <sheetPr>
    <pageSetUpPr fitToPage="1"/>
  </sheetPr>
  <dimension ref="A1:J139"/>
  <sheetViews>
    <sheetView showGridLines="0" zoomScale="70" zoomScaleNormal="70" workbookViewId="0" topLeftCell="A1">
      <pane ySplit="3" topLeftCell="A4" activePane="bottomLeft" state="frozen"/>
      <selection pane="bottomLeft" activeCell="C6" sqref="C6"/>
    </sheetView>
  </sheetViews>
  <sheetFormatPr defaultColWidth="9.140625" defaultRowHeight="15"/>
  <cols>
    <col min="1" max="1" width="8.7109375" style="20" customWidth="1"/>
    <col min="2" max="2" width="64.7109375" style="25" customWidth="1"/>
    <col min="3" max="3" width="16.7109375" style="23" customWidth="1"/>
    <col min="4" max="4" width="32.7109375" style="22" customWidth="1"/>
    <col min="5" max="8" width="16.7109375" style="24" customWidth="1"/>
    <col min="9" max="9" width="48.7109375" style="22" customWidth="1"/>
    <col min="10" max="16384" width="9.140625" style="2" customWidth="1"/>
  </cols>
  <sheetData>
    <row r="1" spans="1:10" ht="30" customHeight="1">
      <c r="A1" s="159" t="s">
        <v>0</v>
      </c>
      <c r="B1" s="229" t="s">
        <v>110</v>
      </c>
      <c r="C1" s="166"/>
      <c r="D1" s="166"/>
      <c r="E1" s="166"/>
      <c r="F1" s="166"/>
      <c r="G1" s="166"/>
      <c r="H1" s="166"/>
      <c r="I1" s="167"/>
      <c r="J1" s="147"/>
    </row>
    <row r="2" spans="1:10" s="154" customFormat="1" ht="30" customHeight="1" thickBot="1">
      <c r="A2" s="149" t="s">
        <v>1</v>
      </c>
      <c r="B2" s="135" t="s">
        <v>104</v>
      </c>
      <c r="C2" s="150"/>
      <c r="D2" s="141"/>
      <c r="E2" s="151"/>
      <c r="F2" s="151"/>
      <c r="G2" s="151"/>
      <c r="H2" s="151"/>
      <c r="I2" s="152"/>
      <c r="J2" s="153">
        <f>IF(COUNTIFS(B2,"*Účastník prokázal*"),2,IF(COUNTIFS(B2,"*Účastník zatím neprokázal*"),3,IF(COUNTIFS(B2,"*Účastník neprokázal*"),4,1)))</f>
        <v>2</v>
      </c>
    </row>
    <row r="3" spans="1:10" ht="30" customHeight="1" thickBot="1">
      <c r="A3" s="137" t="s">
        <v>2</v>
      </c>
      <c r="B3" s="29" t="s">
        <v>3</v>
      </c>
      <c r="C3" s="29" t="s">
        <v>4</v>
      </c>
      <c r="D3" s="29" t="s">
        <v>5</v>
      </c>
      <c r="E3" s="29" t="s">
        <v>6</v>
      </c>
      <c r="F3" s="29" t="s">
        <v>7</v>
      </c>
      <c r="G3" s="29" t="s">
        <v>8</v>
      </c>
      <c r="H3" s="29" t="s">
        <v>9</v>
      </c>
      <c r="I3" s="53" t="s">
        <v>10</v>
      </c>
      <c r="J3" s="147"/>
    </row>
    <row r="4" spans="1:10" s="16" customFormat="1" ht="30" customHeight="1">
      <c r="A4" s="138"/>
      <c r="B4" s="139" t="s">
        <v>11</v>
      </c>
      <c r="C4" s="71"/>
      <c r="D4" s="72"/>
      <c r="E4" s="73"/>
      <c r="F4" s="73"/>
      <c r="G4" s="73"/>
      <c r="H4" s="73"/>
      <c r="I4" s="74"/>
      <c r="J4" s="148"/>
    </row>
    <row r="5" spans="1:10" ht="15">
      <c r="A5" s="8"/>
      <c r="B5" s="158" t="s">
        <v>67</v>
      </c>
      <c r="C5" s="40" t="s">
        <v>112</v>
      </c>
      <c r="D5" s="101"/>
      <c r="E5" s="102"/>
      <c r="F5" s="102"/>
      <c r="G5" s="102"/>
      <c r="H5" s="102"/>
      <c r="I5" s="103"/>
      <c r="J5" s="147"/>
    </row>
    <row r="6" spans="1:10" ht="15">
      <c r="A6" s="8"/>
      <c r="B6" s="158" t="s">
        <v>66</v>
      </c>
      <c r="C6" s="40" t="s">
        <v>111</v>
      </c>
      <c r="D6" s="101"/>
      <c r="E6" s="102"/>
      <c r="F6" s="102"/>
      <c r="G6" s="102"/>
      <c r="H6" s="102"/>
      <c r="I6" s="103"/>
      <c r="J6" s="147"/>
    </row>
    <row r="7" spans="1:10" ht="15">
      <c r="A7" s="9"/>
      <c r="B7" s="47" t="s">
        <v>12</v>
      </c>
      <c r="C7" s="40" t="s">
        <v>113</v>
      </c>
      <c r="D7" s="28"/>
      <c r="E7" s="27"/>
      <c r="F7" s="27"/>
      <c r="G7" s="27"/>
      <c r="H7" s="27"/>
      <c r="I7" s="54"/>
      <c r="J7" s="147"/>
    </row>
    <row r="8" spans="1:10" ht="15">
      <c r="A8" s="9"/>
      <c r="B8" s="47" t="s">
        <v>13</v>
      </c>
      <c r="C8" s="40" t="s">
        <v>114</v>
      </c>
      <c r="D8" s="28"/>
      <c r="E8" s="27"/>
      <c r="F8" s="27"/>
      <c r="G8" s="27"/>
      <c r="H8" s="27"/>
      <c r="I8" s="54"/>
      <c r="J8" s="147"/>
    </row>
    <row r="9" spans="1:10" ht="13.5" thickBot="1">
      <c r="A9" s="12"/>
      <c r="B9" s="119" t="s">
        <v>14</v>
      </c>
      <c r="C9" s="40" t="s">
        <v>115</v>
      </c>
      <c r="D9" s="62"/>
      <c r="E9" s="63"/>
      <c r="F9" s="63"/>
      <c r="G9" s="63"/>
      <c r="H9" s="63"/>
      <c r="I9" s="136"/>
      <c r="J9" s="147"/>
    </row>
    <row r="10" spans="1:10" s="16" customFormat="1" ht="30" customHeight="1">
      <c r="A10" s="138">
        <v>1</v>
      </c>
      <c r="B10" s="139" t="s">
        <v>15</v>
      </c>
      <c r="C10" s="71"/>
      <c r="D10" s="72"/>
      <c r="E10" s="73"/>
      <c r="F10" s="73"/>
      <c r="G10" s="73"/>
      <c r="H10" s="73"/>
      <c r="I10" s="74"/>
      <c r="J10" s="148"/>
    </row>
    <row r="11" spans="1:10" ht="30" customHeight="1" thickBot="1">
      <c r="A11" s="144" t="s">
        <v>1</v>
      </c>
      <c r="B11" s="140" t="s">
        <v>16</v>
      </c>
      <c r="C11" s="63"/>
      <c r="D11" s="62"/>
      <c r="E11" s="63"/>
      <c r="F11" s="63"/>
      <c r="G11" s="63"/>
      <c r="H11" s="63"/>
      <c r="I11" s="136"/>
      <c r="J11" s="147">
        <f>IF(COUNTIFS(B11,"*Účastník prokázal*"),2,IF(COUNTIFS(B11,"*Účastník zatím neprokázal*"),3,IF(COUNTIFS(B11,"*Účastník neprokázal*"),4,1)))</f>
        <v>2</v>
      </c>
    </row>
    <row r="12" spans="1:10" ht="15">
      <c r="A12" s="8"/>
      <c r="B12" s="130" t="s">
        <v>17</v>
      </c>
      <c r="C12" s="100"/>
      <c r="D12" s="101"/>
      <c r="E12" s="102"/>
      <c r="F12" s="102"/>
      <c r="G12" s="102"/>
      <c r="H12" s="102"/>
      <c r="I12" s="103"/>
      <c r="J12" s="147"/>
    </row>
    <row r="13" spans="1:10" ht="38.25">
      <c r="A13" s="9"/>
      <c r="B13" s="120" t="s">
        <v>18</v>
      </c>
      <c r="C13" s="1" t="s">
        <v>19</v>
      </c>
      <c r="D13" s="32"/>
      <c r="E13" s="3" t="s">
        <v>20</v>
      </c>
      <c r="F13" s="3" t="s">
        <v>19</v>
      </c>
      <c r="G13" s="3" t="s">
        <v>21</v>
      </c>
      <c r="H13" s="3" t="s">
        <v>21</v>
      </c>
      <c r="I13" s="55"/>
      <c r="J13" s="147"/>
    </row>
    <row r="14" spans="1:10" ht="26.25" thickBot="1">
      <c r="A14" s="10"/>
      <c r="B14" s="142" t="s">
        <v>22</v>
      </c>
      <c r="C14" s="5" t="s">
        <v>19</v>
      </c>
      <c r="D14" s="45"/>
      <c r="E14" s="5" t="s">
        <v>20</v>
      </c>
      <c r="F14" s="5" t="s">
        <v>19</v>
      </c>
      <c r="G14" s="6" t="s">
        <v>21</v>
      </c>
      <c r="H14" s="5" t="s">
        <v>21</v>
      </c>
      <c r="I14" s="61"/>
      <c r="J14" s="147"/>
    </row>
    <row r="15" spans="1:10" s="16" customFormat="1" ht="30" customHeight="1">
      <c r="A15" s="138">
        <v>2</v>
      </c>
      <c r="B15" s="139" t="s">
        <v>23</v>
      </c>
      <c r="C15" s="71"/>
      <c r="D15" s="72"/>
      <c r="E15" s="73"/>
      <c r="F15" s="73"/>
      <c r="G15" s="73"/>
      <c r="H15" s="73"/>
      <c r="I15" s="74"/>
      <c r="J15" s="148"/>
    </row>
    <row r="16" spans="1:10" ht="30" customHeight="1" thickBot="1">
      <c r="A16" s="145" t="s">
        <v>1</v>
      </c>
      <c r="B16" s="143" t="s">
        <v>24</v>
      </c>
      <c r="C16" s="128"/>
      <c r="D16" s="110"/>
      <c r="E16" s="128"/>
      <c r="F16" s="128"/>
      <c r="G16" s="128"/>
      <c r="H16" s="128"/>
      <c r="I16" s="129"/>
      <c r="J16" s="147">
        <f>IF(COUNTIFS(B16,"*Účastník prokázal*"),2,IF(COUNTIFS(B16,"*Účastník zatím neprokázal*"),3,IF(COUNTIFS(B16,"*Účastník neprokázal*"),4,1)))</f>
        <v>2</v>
      </c>
    </row>
    <row r="17" spans="1:10" ht="13.5" thickBot="1">
      <c r="A17" s="94"/>
      <c r="B17" s="126" t="s">
        <v>25</v>
      </c>
      <c r="C17" s="123" t="s">
        <v>19</v>
      </c>
      <c r="D17" s="31" t="s">
        <v>116</v>
      </c>
      <c r="E17" s="124" t="s">
        <v>71</v>
      </c>
      <c r="F17" s="124" t="s">
        <v>19</v>
      </c>
      <c r="G17" s="124" t="s">
        <v>19</v>
      </c>
      <c r="H17" s="124" t="s">
        <v>81</v>
      </c>
      <c r="I17" s="125"/>
      <c r="J17" s="147"/>
    </row>
    <row r="18" spans="1:10" s="16" customFormat="1" ht="30" customHeight="1" thickBot="1">
      <c r="A18" s="4">
        <v>3</v>
      </c>
      <c r="B18" s="111" t="s">
        <v>28</v>
      </c>
      <c r="C18" s="90"/>
      <c r="D18" s="91"/>
      <c r="E18" s="92"/>
      <c r="F18" s="92"/>
      <c r="G18" s="92"/>
      <c r="H18" s="92"/>
      <c r="I18" s="93"/>
      <c r="J18" s="148"/>
    </row>
    <row r="19" spans="1:10" ht="30" customHeight="1" thickBot="1">
      <c r="A19" s="146" t="s">
        <v>1</v>
      </c>
      <c r="B19" s="134" t="s">
        <v>72</v>
      </c>
      <c r="C19" s="131"/>
      <c r="D19" s="132"/>
      <c r="E19" s="131"/>
      <c r="F19" s="131"/>
      <c r="G19" s="131"/>
      <c r="H19" s="131"/>
      <c r="I19" s="133"/>
      <c r="J19" s="147">
        <f>IF(COUNTIFS(B19,"*Účastník prokázal*"),2,IF(COUNTIFS(B19,"*Účastník zatím neprokázal*"),3,IF(COUNTIFS(B19,"*Účastník neprokázal*"),4,1)))</f>
        <v>2</v>
      </c>
    </row>
    <row r="20" spans="1:10" s="21" customFormat="1" ht="30" customHeight="1">
      <c r="A20" s="15" t="s">
        <v>29</v>
      </c>
      <c r="B20" s="95" t="s">
        <v>30</v>
      </c>
      <c r="C20" s="96"/>
      <c r="D20" s="97"/>
      <c r="E20" s="98"/>
      <c r="F20" s="98"/>
      <c r="G20" s="98"/>
      <c r="H20" s="98"/>
      <c r="I20" s="99"/>
      <c r="J20" s="147"/>
    </row>
    <row r="21" spans="1:10" ht="15">
      <c r="A21" s="9"/>
      <c r="B21" s="127" t="s">
        <v>31</v>
      </c>
      <c r="C21" s="123" t="s">
        <v>19</v>
      </c>
      <c r="D21" s="31" t="s">
        <v>116</v>
      </c>
      <c r="E21" s="124" t="s">
        <v>71</v>
      </c>
      <c r="F21" s="124" t="s">
        <v>19</v>
      </c>
      <c r="G21" s="124" t="s">
        <v>19</v>
      </c>
      <c r="H21" s="124" t="s">
        <v>81</v>
      </c>
      <c r="I21" s="55"/>
      <c r="J21" s="147"/>
    </row>
    <row r="22" spans="1:10" s="21" customFormat="1" ht="30" customHeight="1">
      <c r="A22" s="11" t="s">
        <v>32</v>
      </c>
      <c r="B22" s="33" t="s">
        <v>33</v>
      </c>
      <c r="C22" s="34"/>
      <c r="D22" s="36"/>
      <c r="E22" s="35"/>
      <c r="F22" s="35"/>
      <c r="G22" s="35"/>
      <c r="H22" s="35"/>
      <c r="I22" s="57"/>
      <c r="J22" s="147"/>
    </row>
    <row r="23" spans="1:10" ht="13.5" thickBot="1">
      <c r="A23" s="9"/>
      <c r="B23" s="127" t="s">
        <v>34</v>
      </c>
      <c r="C23" s="123" t="s">
        <v>19</v>
      </c>
      <c r="D23" s="31" t="s">
        <v>116</v>
      </c>
      <c r="E23" s="124" t="s">
        <v>71</v>
      </c>
      <c r="F23" s="124" t="s">
        <v>19</v>
      </c>
      <c r="G23" s="124" t="s">
        <v>19</v>
      </c>
      <c r="H23" s="124" t="s">
        <v>81</v>
      </c>
      <c r="I23" s="55"/>
      <c r="J23" s="147"/>
    </row>
    <row r="24" spans="1:10" s="16" customFormat="1" ht="30" customHeight="1" thickBot="1">
      <c r="A24" s="14" t="s">
        <v>118</v>
      </c>
      <c r="B24" s="112" t="s">
        <v>38</v>
      </c>
      <c r="C24" s="65"/>
      <c r="D24" s="66"/>
      <c r="E24" s="67"/>
      <c r="F24" s="67"/>
      <c r="G24" s="67"/>
      <c r="H24" s="67"/>
      <c r="I24" s="68"/>
      <c r="J24" s="148"/>
    </row>
    <row r="25" spans="1:10" ht="30" customHeight="1" thickBot="1">
      <c r="A25" s="146" t="s">
        <v>1</v>
      </c>
      <c r="B25" s="134" t="s">
        <v>73</v>
      </c>
      <c r="C25" s="131"/>
      <c r="D25" s="132"/>
      <c r="E25" s="131"/>
      <c r="F25" s="131"/>
      <c r="G25" s="131"/>
      <c r="H25" s="131"/>
      <c r="I25" s="133"/>
      <c r="J25" s="147">
        <f>IF(COUNTIFS(B25,"*Účastník prokázal*"),2,IF(COUNTIFS(B25,"*Účastník zatím neprokázal*"),3,IF(COUNTIFS(B25,"*Účastník neprokázal*"),4,1)))</f>
        <v>2</v>
      </c>
    </row>
    <row r="26" spans="1:10" ht="30" customHeight="1" thickBot="1">
      <c r="A26" s="80" t="s">
        <v>119</v>
      </c>
      <c r="B26" s="113" t="s">
        <v>117</v>
      </c>
      <c r="C26" s="76"/>
      <c r="D26" s="77"/>
      <c r="E26" s="78"/>
      <c r="F26" s="78"/>
      <c r="G26" s="78"/>
      <c r="H26" s="78"/>
      <c r="I26" s="79"/>
      <c r="J26" s="147"/>
    </row>
    <row r="27" spans="1:10" ht="30" customHeight="1">
      <c r="A27" s="81"/>
      <c r="B27" s="114" t="s">
        <v>129</v>
      </c>
      <c r="C27" s="86"/>
      <c r="D27" s="87"/>
      <c r="E27" s="88"/>
      <c r="F27" s="88"/>
      <c r="G27" s="88"/>
      <c r="H27" s="88"/>
      <c r="I27" s="89"/>
      <c r="J27" s="147"/>
    </row>
    <row r="28" spans="1:10" ht="15">
      <c r="A28" s="58"/>
      <c r="B28" s="115" t="s">
        <v>40</v>
      </c>
      <c r="C28" s="37"/>
      <c r="D28" s="39"/>
      <c r="E28" s="38"/>
      <c r="F28" s="38"/>
      <c r="G28" s="38"/>
      <c r="H28" s="38"/>
      <c r="I28" s="59"/>
      <c r="J28" s="147"/>
    </row>
    <row r="29" spans="1:10" ht="30" customHeight="1">
      <c r="A29" s="9"/>
      <c r="B29" s="116" t="s">
        <v>41</v>
      </c>
      <c r="C29" s="49" t="s">
        <v>120</v>
      </c>
      <c r="D29" s="28"/>
      <c r="E29" s="27"/>
      <c r="F29" s="27"/>
      <c r="G29" s="27"/>
      <c r="H29" s="27"/>
      <c r="I29" s="54"/>
      <c r="J29" s="147"/>
    </row>
    <row r="30" spans="1:10" ht="15">
      <c r="A30" s="9"/>
      <c r="B30" s="47" t="s">
        <v>42</v>
      </c>
      <c r="C30" s="40" t="s">
        <v>121</v>
      </c>
      <c r="D30" s="28"/>
      <c r="E30" s="27"/>
      <c r="F30" s="27"/>
      <c r="G30" s="27"/>
      <c r="H30" s="27"/>
      <c r="I30" s="54"/>
      <c r="J30" s="147"/>
    </row>
    <row r="31" spans="1:10" ht="15">
      <c r="A31" s="9"/>
      <c r="B31" s="47" t="s">
        <v>43</v>
      </c>
      <c r="C31" s="40" t="s">
        <v>122</v>
      </c>
      <c r="D31" s="28"/>
      <c r="E31" s="27"/>
      <c r="F31" s="27"/>
      <c r="G31" s="27"/>
      <c r="H31" s="27"/>
      <c r="I31" s="54"/>
      <c r="J31" s="147"/>
    </row>
    <row r="32" spans="1:10" ht="15">
      <c r="A32" s="58"/>
      <c r="B32" s="115" t="s">
        <v>44</v>
      </c>
      <c r="C32" s="41"/>
      <c r="D32" s="43"/>
      <c r="E32" s="42"/>
      <c r="F32" s="42"/>
      <c r="G32" s="42"/>
      <c r="H32" s="42"/>
      <c r="I32" s="60"/>
      <c r="J32" s="147"/>
    </row>
    <row r="33" spans="1:10" ht="25.5">
      <c r="A33" s="9"/>
      <c r="B33" s="44" t="s">
        <v>47</v>
      </c>
      <c r="C33" s="1" t="s">
        <v>19</v>
      </c>
      <c r="D33" s="30" t="s">
        <v>125</v>
      </c>
      <c r="E33" s="1" t="s">
        <v>45</v>
      </c>
      <c r="F33" s="1" t="s">
        <v>19</v>
      </c>
      <c r="G33" s="3" t="s">
        <v>46</v>
      </c>
      <c r="H33" s="1" t="s">
        <v>101</v>
      </c>
      <c r="I33" s="56"/>
      <c r="J33" s="147"/>
    </row>
    <row r="34" spans="1:10" ht="25.5">
      <c r="A34" s="9"/>
      <c r="B34" s="44" t="s">
        <v>124</v>
      </c>
      <c r="C34" s="1" t="s">
        <v>19</v>
      </c>
      <c r="D34" s="30" t="s">
        <v>126</v>
      </c>
      <c r="E34" s="1" t="s">
        <v>45</v>
      </c>
      <c r="F34" s="1" t="s">
        <v>19</v>
      </c>
      <c r="G34" s="3" t="s">
        <v>46</v>
      </c>
      <c r="H34" s="1" t="s">
        <v>101</v>
      </c>
      <c r="I34" s="56"/>
      <c r="J34" s="147"/>
    </row>
    <row r="35" spans="1:10" ht="25.5">
      <c r="A35" s="9"/>
      <c r="B35" s="44" t="s">
        <v>123</v>
      </c>
      <c r="C35" s="3" t="s">
        <v>26</v>
      </c>
      <c r="D35" s="32"/>
      <c r="E35" s="3" t="s">
        <v>45</v>
      </c>
      <c r="F35" s="3" t="s">
        <v>19</v>
      </c>
      <c r="G35" s="3" t="s">
        <v>46</v>
      </c>
      <c r="H35" s="1" t="s">
        <v>101</v>
      </c>
      <c r="I35" s="56" t="s">
        <v>128</v>
      </c>
      <c r="J35" s="147"/>
    </row>
    <row r="36" spans="1:10" ht="26.25" customHeight="1" thickBot="1">
      <c r="A36" s="12"/>
      <c r="B36" s="75" t="s">
        <v>100</v>
      </c>
      <c r="C36" s="17" t="s">
        <v>19</v>
      </c>
      <c r="D36" s="70" t="s">
        <v>135</v>
      </c>
      <c r="E36" s="17" t="s">
        <v>57</v>
      </c>
      <c r="F36" s="17" t="s">
        <v>19</v>
      </c>
      <c r="G36" s="17" t="s">
        <v>46</v>
      </c>
      <c r="H36" s="155" t="s">
        <v>81</v>
      </c>
      <c r="I36" s="64" t="s">
        <v>127</v>
      </c>
      <c r="J36" s="147"/>
    </row>
    <row r="37" spans="1:10" ht="30" customHeight="1">
      <c r="A37" s="81"/>
      <c r="B37" s="114" t="s">
        <v>133</v>
      </c>
      <c r="C37" s="86"/>
      <c r="D37" s="87"/>
      <c r="E37" s="88"/>
      <c r="F37" s="88"/>
      <c r="G37" s="88"/>
      <c r="H37" s="88"/>
      <c r="I37" s="89"/>
      <c r="J37" s="147"/>
    </row>
    <row r="38" spans="1:10" ht="15">
      <c r="A38" s="58"/>
      <c r="B38" s="115" t="s">
        <v>40</v>
      </c>
      <c r="C38" s="37"/>
      <c r="D38" s="39"/>
      <c r="E38" s="38"/>
      <c r="F38" s="38"/>
      <c r="G38" s="38"/>
      <c r="H38" s="38"/>
      <c r="I38" s="59"/>
      <c r="J38" s="147"/>
    </row>
    <row r="39" spans="1:10" ht="30" customHeight="1">
      <c r="A39" s="9"/>
      <c r="B39" s="116" t="s">
        <v>41</v>
      </c>
      <c r="C39" s="49" t="s">
        <v>130</v>
      </c>
      <c r="D39" s="28"/>
      <c r="E39" s="27"/>
      <c r="F39" s="27"/>
      <c r="G39" s="27"/>
      <c r="H39" s="27"/>
      <c r="I39" s="54"/>
      <c r="J39" s="147"/>
    </row>
    <row r="40" spans="1:10" ht="15">
      <c r="A40" s="9"/>
      <c r="B40" s="47" t="s">
        <v>42</v>
      </c>
      <c r="C40" s="40" t="s">
        <v>131</v>
      </c>
      <c r="D40" s="28"/>
      <c r="E40" s="27"/>
      <c r="F40" s="27"/>
      <c r="G40" s="27"/>
      <c r="H40" s="27"/>
      <c r="I40" s="54"/>
      <c r="J40" s="147"/>
    </row>
    <row r="41" spans="1:10" ht="15">
      <c r="A41" s="9"/>
      <c r="B41" s="47" t="s">
        <v>43</v>
      </c>
      <c r="C41" s="40" t="s">
        <v>132</v>
      </c>
      <c r="D41" s="28"/>
      <c r="E41" s="27"/>
      <c r="F41" s="27"/>
      <c r="G41" s="27"/>
      <c r="H41" s="27"/>
      <c r="I41" s="54"/>
      <c r="J41" s="147"/>
    </row>
    <row r="42" spans="1:10" ht="15">
      <c r="A42" s="58"/>
      <c r="B42" s="115" t="s">
        <v>44</v>
      </c>
      <c r="C42" s="41"/>
      <c r="D42" s="43"/>
      <c r="E42" s="42"/>
      <c r="F42" s="42"/>
      <c r="G42" s="42"/>
      <c r="H42" s="42"/>
      <c r="I42" s="60"/>
      <c r="J42" s="147"/>
    </row>
    <row r="43" spans="1:10" ht="25.5">
      <c r="A43" s="9"/>
      <c r="B43" s="44" t="s">
        <v>47</v>
      </c>
      <c r="C43" s="1" t="s">
        <v>19</v>
      </c>
      <c r="D43" s="30" t="s">
        <v>134</v>
      </c>
      <c r="E43" s="1" t="s">
        <v>45</v>
      </c>
      <c r="F43" s="1" t="s">
        <v>19</v>
      </c>
      <c r="G43" s="3" t="s">
        <v>46</v>
      </c>
      <c r="H43" s="1" t="s">
        <v>101</v>
      </c>
      <c r="I43" s="56"/>
      <c r="J43" s="147"/>
    </row>
    <row r="44" spans="1:10" ht="25.5">
      <c r="A44" s="9"/>
      <c r="B44" s="44" t="s">
        <v>124</v>
      </c>
      <c r="C44" s="1" t="s">
        <v>19</v>
      </c>
      <c r="D44" s="30"/>
      <c r="E44" s="1" t="s">
        <v>45</v>
      </c>
      <c r="F44" s="1" t="s">
        <v>19</v>
      </c>
      <c r="G44" s="3" t="s">
        <v>46</v>
      </c>
      <c r="H44" s="1" t="s">
        <v>101</v>
      </c>
      <c r="I44" s="56"/>
      <c r="J44" s="147"/>
    </row>
    <row r="45" spans="1:10" ht="25.5">
      <c r="A45" s="9"/>
      <c r="B45" s="44" t="s">
        <v>123</v>
      </c>
      <c r="C45" s="3" t="s">
        <v>19</v>
      </c>
      <c r="D45" s="32" t="s">
        <v>142</v>
      </c>
      <c r="E45" s="3" t="s">
        <v>45</v>
      </c>
      <c r="F45" s="3" t="s">
        <v>19</v>
      </c>
      <c r="G45" s="3" t="s">
        <v>46</v>
      </c>
      <c r="H45" s="1" t="s">
        <v>101</v>
      </c>
      <c r="I45" s="56" t="s">
        <v>128</v>
      </c>
      <c r="J45" s="147"/>
    </row>
    <row r="46" spans="1:10" ht="28.5" customHeight="1" thickBot="1">
      <c r="A46" s="12"/>
      <c r="B46" s="75" t="s">
        <v>100</v>
      </c>
      <c r="C46" s="17" t="s">
        <v>19</v>
      </c>
      <c r="D46" s="70" t="s">
        <v>136</v>
      </c>
      <c r="E46" s="17" t="s">
        <v>57</v>
      </c>
      <c r="F46" s="17" t="s">
        <v>19</v>
      </c>
      <c r="G46" s="17" t="s">
        <v>46</v>
      </c>
      <c r="H46" s="155" t="s">
        <v>81</v>
      </c>
      <c r="I46" s="64" t="s">
        <v>127</v>
      </c>
      <c r="J46" s="147"/>
    </row>
    <row r="47" spans="1:10" ht="30" customHeight="1">
      <c r="A47" s="81"/>
      <c r="B47" s="114" t="s">
        <v>137</v>
      </c>
      <c r="C47" s="86"/>
      <c r="D47" s="87"/>
      <c r="E47" s="88"/>
      <c r="F47" s="88"/>
      <c r="G47" s="88"/>
      <c r="H47" s="88"/>
      <c r="I47" s="89"/>
      <c r="J47" s="147"/>
    </row>
    <row r="48" spans="1:10" ht="15">
      <c r="A48" s="58"/>
      <c r="B48" s="115" t="s">
        <v>40</v>
      </c>
      <c r="C48" s="37"/>
      <c r="D48" s="39"/>
      <c r="E48" s="38"/>
      <c r="F48" s="38"/>
      <c r="G48" s="38"/>
      <c r="H48" s="38"/>
      <c r="I48" s="59"/>
      <c r="J48" s="147"/>
    </row>
    <row r="49" spans="1:10" ht="30" customHeight="1">
      <c r="A49" s="9"/>
      <c r="B49" s="116" t="s">
        <v>41</v>
      </c>
      <c r="C49" s="49" t="s">
        <v>138</v>
      </c>
      <c r="D49" s="28"/>
      <c r="E49" s="27"/>
      <c r="F49" s="27"/>
      <c r="G49" s="27"/>
      <c r="H49" s="27"/>
      <c r="I49" s="54" t="s">
        <v>143</v>
      </c>
      <c r="J49" s="147"/>
    </row>
    <row r="50" spans="1:10" ht="15">
      <c r="A50" s="9"/>
      <c r="B50" s="47" t="s">
        <v>42</v>
      </c>
      <c r="C50" s="40" t="s">
        <v>139</v>
      </c>
      <c r="D50" s="28"/>
      <c r="E50" s="27"/>
      <c r="F50" s="27"/>
      <c r="G50" s="27"/>
      <c r="H50" s="27"/>
      <c r="I50" s="54"/>
      <c r="J50" s="147"/>
    </row>
    <row r="51" spans="1:10" ht="15">
      <c r="A51" s="9"/>
      <c r="B51" s="47" t="s">
        <v>43</v>
      </c>
      <c r="C51" s="40" t="s">
        <v>140</v>
      </c>
      <c r="D51" s="28"/>
      <c r="E51" s="27"/>
      <c r="F51" s="27"/>
      <c r="G51" s="27"/>
      <c r="H51" s="27"/>
      <c r="I51" s="54"/>
      <c r="J51" s="147"/>
    </row>
    <row r="52" spans="1:10" ht="15">
      <c r="A52" s="58"/>
      <c r="B52" s="115" t="s">
        <v>44</v>
      </c>
      <c r="C52" s="41"/>
      <c r="D52" s="43"/>
      <c r="E52" s="42"/>
      <c r="F52" s="42"/>
      <c r="G52" s="42"/>
      <c r="H52" s="42"/>
      <c r="I52" s="60"/>
      <c r="J52" s="147"/>
    </row>
    <row r="53" spans="1:10" ht="25.5">
      <c r="A53" s="9"/>
      <c r="B53" s="44" t="s">
        <v>47</v>
      </c>
      <c r="C53" s="1" t="s">
        <v>19</v>
      </c>
      <c r="D53" s="30" t="s">
        <v>75</v>
      </c>
      <c r="E53" s="1" t="s">
        <v>45</v>
      </c>
      <c r="F53" s="1" t="s">
        <v>19</v>
      </c>
      <c r="G53" s="3" t="s">
        <v>46</v>
      </c>
      <c r="H53" s="1" t="s">
        <v>101</v>
      </c>
      <c r="I53" s="56"/>
      <c r="J53" s="147"/>
    </row>
    <row r="54" spans="1:10" ht="25.5">
      <c r="A54" s="9"/>
      <c r="B54" s="44" t="s">
        <v>124</v>
      </c>
      <c r="C54" s="1" t="s">
        <v>19</v>
      </c>
      <c r="D54" s="30"/>
      <c r="E54" s="1" t="s">
        <v>45</v>
      </c>
      <c r="F54" s="1" t="s">
        <v>19</v>
      </c>
      <c r="G54" s="3" t="s">
        <v>46</v>
      </c>
      <c r="H54" s="1" t="s">
        <v>101</v>
      </c>
      <c r="I54" s="56"/>
      <c r="J54" s="147"/>
    </row>
    <row r="55" spans="1:10" ht="25.5">
      <c r="A55" s="9"/>
      <c r="B55" s="44" t="s">
        <v>123</v>
      </c>
      <c r="C55" s="3" t="s">
        <v>19</v>
      </c>
      <c r="D55" s="32" t="s">
        <v>141</v>
      </c>
      <c r="E55" s="3" t="s">
        <v>45</v>
      </c>
      <c r="F55" s="3" t="s">
        <v>19</v>
      </c>
      <c r="G55" s="3" t="s">
        <v>46</v>
      </c>
      <c r="H55" s="1" t="s">
        <v>101</v>
      </c>
      <c r="I55" s="56" t="s">
        <v>128</v>
      </c>
      <c r="J55" s="147"/>
    </row>
    <row r="56" spans="1:10" ht="28.5" customHeight="1" thickBot="1">
      <c r="A56" s="12"/>
      <c r="B56" s="75" t="s">
        <v>100</v>
      </c>
      <c r="C56" s="17" t="s">
        <v>19</v>
      </c>
      <c r="D56" s="70" t="s">
        <v>144</v>
      </c>
      <c r="E56" s="17" t="s">
        <v>57</v>
      </c>
      <c r="F56" s="17" t="s">
        <v>19</v>
      </c>
      <c r="G56" s="17" t="s">
        <v>46</v>
      </c>
      <c r="H56" s="155" t="s">
        <v>81</v>
      </c>
      <c r="I56" s="64" t="s">
        <v>127</v>
      </c>
      <c r="J56" s="147"/>
    </row>
    <row r="57" spans="1:10" s="16" customFormat="1" ht="30" customHeight="1" thickBot="1">
      <c r="A57" s="4" t="s">
        <v>37</v>
      </c>
      <c r="B57" s="111" t="s">
        <v>48</v>
      </c>
      <c r="C57" s="90"/>
      <c r="D57" s="91"/>
      <c r="E57" s="92"/>
      <c r="F57" s="92"/>
      <c r="G57" s="92"/>
      <c r="H57" s="92"/>
      <c r="I57" s="93"/>
      <c r="J57" s="148"/>
    </row>
    <row r="58" spans="1:10" ht="30" customHeight="1" thickBot="1">
      <c r="A58" s="146" t="s">
        <v>1</v>
      </c>
      <c r="B58" s="134" t="s">
        <v>49</v>
      </c>
      <c r="C58" s="131"/>
      <c r="D58" s="132"/>
      <c r="E58" s="131"/>
      <c r="F58" s="131"/>
      <c r="G58" s="131"/>
      <c r="H58" s="131"/>
      <c r="I58" s="133"/>
      <c r="J58" s="147">
        <f>IF(COUNTIFS(B58,"*Účastník prokázal*"),2,IF(COUNTIFS(B58,"*Účastník zatím neprokázal*"),3,IF(COUNTIFS(B58,"*Účastník neprokázal*"),4,1)))</f>
        <v>2</v>
      </c>
    </row>
    <row r="59" spans="1:10" ht="30" customHeight="1" thickBot="1">
      <c r="A59" s="7" t="s">
        <v>39</v>
      </c>
      <c r="B59" s="109" t="s">
        <v>50</v>
      </c>
      <c r="C59" s="104"/>
      <c r="D59" s="105"/>
      <c r="E59" s="106"/>
      <c r="F59" s="106"/>
      <c r="G59" s="106"/>
      <c r="H59" s="106"/>
      <c r="I59" s="107"/>
      <c r="J59" s="147"/>
    </row>
    <row r="60" spans="1:10" ht="30" customHeight="1">
      <c r="A60" s="13"/>
      <c r="B60" s="117" t="s">
        <v>51</v>
      </c>
      <c r="C60" s="108" t="s">
        <v>113</v>
      </c>
      <c r="D60" s="50"/>
      <c r="E60" s="51"/>
      <c r="F60" s="51"/>
      <c r="G60" s="51"/>
      <c r="H60" s="51"/>
      <c r="I60" s="52"/>
      <c r="J60" s="147"/>
    </row>
    <row r="61" spans="1:10" ht="15">
      <c r="A61" s="9"/>
      <c r="B61" s="46" t="s">
        <v>52</v>
      </c>
      <c r="C61" s="40"/>
      <c r="D61" s="28"/>
      <c r="E61" s="27"/>
      <c r="F61" s="27"/>
      <c r="G61" s="27"/>
      <c r="H61" s="27"/>
      <c r="I61" s="54"/>
      <c r="J61" s="147"/>
    </row>
    <row r="62" spans="1:10" ht="38.25">
      <c r="A62" s="9"/>
      <c r="B62" s="44" t="s">
        <v>53</v>
      </c>
      <c r="C62" s="1" t="s">
        <v>19</v>
      </c>
      <c r="D62" s="32"/>
      <c r="E62" s="3" t="s">
        <v>45</v>
      </c>
      <c r="F62" s="3" t="s">
        <v>19</v>
      </c>
      <c r="G62" s="3" t="s">
        <v>46</v>
      </c>
      <c r="H62" s="1" t="s">
        <v>101</v>
      </c>
      <c r="I62" s="55"/>
      <c r="J62" s="147"/>
    </row>
    <row r="63" spans="1:10" ht="38.25">
      <c r="A63" s="9"/>
      <c r="B63" s="44" t="s">
        <v>54</v>
      </c>
      <c r="C63" s="1" t="s">
        <v>19</v>
      </c>
      <c r="D63" s="30"/>
      <c r="E63" s="1" t="s">
        <v>45</v>
      </c>
      <c r="F63" s="3" t="s">
        <v>19</v>
      </c>
      <c r="G63" s="3" t="s">
        <v>46</v>
      </c>
      <c r="H63" s="1" t="s">
        <v>101</v>
      </c>
      <c r="I63" s="56" t="s">
        <v>145</v>
      </c>
      <c r="J63" s="147"/>
    </row>
    <row r="64" spans="1:10" ht="26.25" thickBot="1">
      <c r="A64" s="12"/>
      <c r="B64" s="75" t="s">
        <v>102</v>
      </c>
      <c r="C64" s="17" t="s">
        <v>19</v>
      </c>
      <c r="D64" s="70"/>
      <c r="E64" s="17" t="s">
        <v>45</v>
      </c>
      <c r="F64" s="69" t="s">
        <v>19</v>
      </c>
      <c r="G64" s="69" t="s">
        <v>46</v>
      </c>
      <c r="H64" s="17" t="s">
        <v>101</v>
      </c>
      <c r="I64" s="64"/>
      <c r="J64" s="147"/>
    </row>
    <row r="65" spans="1:10" ht="30" customHeight="1">
      <c r="A65" s="81"/>
      <c r="B65" s="114" t="s">
        <v>55</v>
      </c>
      <c r="C65" s="82"/>
      <c r="D65" s="83"/>
      <c r="E65" s="84"/>
      <c r="F65" s="84"/>
      <c r="G65" s="84"/>
      <c r="H65" s="84"/>
      <c r="I65" s="85"/>
      <c r="J65" s="147"/>
    </row>
    <row r="66" spans="1:10" ht="15">
      <c r="A66" s="58"/>
      <c r="B66" s="115" t="s">
        <v>40</v>
      </c>
      <c r="C66" s="37"/>
      <c r="D66" s="39"/>
      <c r="E66" s="38"/>
      <c r="F66" s="38"/>
      <c r="G66" s="38"/>
      <c r="H66" s="38"/>
      <c r="I66" s="59"/>
      <c r="J66" s="147"/>
    </row>
    <row r="67" spans="1:10" ht="30" customHeight="1">
      <c r="A67" s="9"/>
      <c r="B67" s="116" t="s">
        <v>41</v>
      </c>
      <c r="C67" s="49" t="s">
        <v>120</v>
      </c>
      <c r="D67" s="28"/>
      <c r="E67" s="27"/>
      <c r="F67" s="27"/>
      <c r="G67" s="27"/>
      <c r="H67" s="27"/>
      <c r="I67" s="54"/>
      <c r="J67" s="147"/>
    </row>
    <row r="68" spans="1:10" ht="15">
      <c r="A68" s="9"/>
      <c r="B68" s="47" t="s">
        <v>42</v>
      </c>
      <c r="C68" s="40" t="s">
        <v>121</v>
      </c>
      <c r="D68" s="28"/>
      <c r="E68" s="27"/>
      <c r="F68" s="27"/>
      <c r="G68" s="27"/>
      <c r="H68" s="27"/>
      <c r="I68" s="56"/>
      <c r="J68" s="147"/>
    </row>
    <row r="69" spans="1:10" ht="15">
      <c r="A69" s="9"/>
      <c r="B69" s="47" t="s">
        <v>43</v>
      </c>
      <c r="C69" s="40" t="s">
        <v>122</v>
      </c>
      <c r="D69" s="28"/>
      <c r="E69" s="27"/>
      <c r="F69" s="27"/>
      <c r="G69" s="27"/>
      <c r="H69" s="27"/>
      <c r="I69" s="56"/>
      <c r="J69" s="147"/>
    </row>
    <row r="70" spans="1:10" ht="15">
      <c r="A70" s="58"/>
      <c r="B70" s="115" t="s">
        <v>44</v>
      </c>
      <c r="C70" s="41"/>
      <c r="D70" s="43"/>
      <c r="E70" s="42"/>
      <c r="F70" s="42"/>
      <c r="G70" s="42"/>
      <c r="H70" s="42"/>
      <c r="I70" s="60"/>
      <c r="J70" s="147"/>
    </row>
    <row r="71" spans="1:10" ht="25.5">
      <c r="A71" s="9"/>
      <c r="B71" s="44" t="s">
        <v>146</v>
      </c>
      <c r="C71" s="1" t="s">
        <v>19</v>
      </c>
      <c r="D71" s="30" t="s">
        <v>149</v>
      </c>
      <c r="E71" s="1" t="s">
        <v>45</v>
      </c>
      <c r="F71" s="3" t="s">
        <v>19</v>
      </c>
      <c r="G71" s="3" t="s">
        <v>46</v>
      </c>
      <c r="H71" s="1" t="s">
        <v>101</v>
      </c>
      <c r="I71" s="56"/>
      <c r="J71" s="147"/>
    </row>
    <row r="72" spans="1:10" ht="25.5">
      <c r="A72" s="9"/>
      <c r="B72" s="121" t="s">
        <v>56</v>
      </c>
      <c r="C72" s="40" t="s">
        <v>153</v>
      </c>
      <c r="D72" s="28"/>
      <c r="E72" s="27"/>
      <c r="F72" s="27"/>
      <c r="G72" s="27"/>
      <c r="H72" s="18" t="s">
        <v>81</v>
      </c>
      <c r="I72" s="56" t="s">
        <v>154</v>
      </c>
      <c r="J72" s="147"/>
    </row>
    <row r="73" spans="1:10" ht="38.25">
      <c r="A73" s="9"/>
      <c r="B73" s="44" t="s">
        <v>103</v>
      </c>
      <c r="C73" s="1" t="s">
        <v>19</v>
      </c>
      <c r="D73" s="30" t="s">
        <v>150</v>
      </c>
      <c r="E73" s="1" t="s">
        <v>45</v>
      </c>
      <c r="F73" s="3" t="s">
        <v>19</v>
      </c>
      <c r="G73" s="3" t="s">
        <v>46</v>
      </c>
      <c r="H73" s="1" t="s">
        <v>101</v>
      </c>
      <c r="I73" s="56"/>
      <c r="J73" s="147"/>
    </row>
    <row r="74" spans="1:10" ht="25.5">
      <c r="A74" s="9"/>
      <c r="B74" s="121" t="s">
        <v>56</v>
      </c>
      <c r="C74" s="40" t="s">
        <v>151</v>
      </c>
      <c r="D74" s="28"/>
      <c r="E74" s="27"/>
      <c r="F74" s="27"/>
      <c r="G74" s="27"/>
      <c r="H74" s="18" t="s">
        <v>81</v>
      </c>
      <c r="I74" s="56" t="s">
        <v>154</v>
      </c>
      <c r="J74" s="147"/>
    </row>
    <row r="75" spans="1:10" ht="25.5">
      <c r="A75" s="9"/>
      <c r="B75" s="44" t="s">
        <v>147</v>
      </c>
      <c r="C75" s="1" t="s">
        <v>19</v>
      </c>
      <c r="D75" s="32" t="s">
        <v>152</v>
      </c>
      <c r="E75" s="3" t="s">
        <v>45</v>
      </c>
      <c r="F75" s="3" t="s">
        <v>19</v>
      </c>
      <c r="G75" s="3" t="s">
        <v>46</v>
      </c>
      <c r="H75" s="1" t="s">
        <v>101</v>
      </c>
      <c r="I75" s="56"/>
      <c r="J75" s="147"/>
    </row>
    <row r="76" spans="1:10" ht="25.5">
      <c r="A76" s="9"/>
      <c r="B76" s="121" t="s">
        <v>56</v>
      </c>
      <c r="C76" s="40" t="s">
        <v>153</v>
      </c>
      <c r="D76" s="28"/>
      <c r="E76" s="27"/>
      <c r="F76" s="27"/>
      <c r="G76" s="27"/>
      <c r="H76" s="18" t="s">
        <v>81</v>
      </c>
      <c r="I76" s="56" t="s">
        <v>154</v>
      </c>
      <c r="J76" s="147"/>
    </row>
    <row r="77" spans="1:10" ht="25.5">
      <c r="A77" s="9"/>
      <c r="B77" s="44" t="s">
        <v>148</v>
      </c>
      <c r="C77" s="160" t="s">
        <v>26</v>
      </c>
      <c r="D77" s="30"/>
      <c r="E77" s="1" t="s">
        <v>21</v>
      </c>
      <c r="F77" s="3" t="s">
        <v>21</v>
      </c>
      <c r="G77" s="3" t="s">
        <v>21</v>
      </c>
      <c r="H77" s="1" t="s">
        <v>21</v>
      </c>
      <c r="I77" s="56" t="s">
        <v>128</v>
      </c>
      <c r="J77" s="147"/>
    </row>
    <row r="78" spans="1:10" ht="26.25" thickBot="1">
      <c r="A78" s="12"/>
      <c r="B78" s="122" t="s">
        <v>56</v>
      </c>
      <c r="C78" s="46"/>
      <c r="D78" s="62"/>
      <c r="E78" s="63"/>
      <c r="F78" s="63"/>
      <c r="G78" s="63"/>
      <c r="H78" s="19"/>
      <c r="I78" s="64"/>
      <c r="J78" s="147"/>
    </row>
    <row r="79" spans="1:10" ht="30" customHeight="1">
      <c r="A79" s="81"/>
      <c r="B79" s="114" t="s">
        <v>58</v>
      </c>
      <c r="C79" s="82"/>
      <c r="D79" s="83"/>
      <c r="E79" s="84"/>
      <c r="F79" s="84"/>
      <c r="G79" s="84"/>
      <c r="H79" s="84"/>
      <c r="I79" s="85"/>
      <c r="J79" s="147"/>
    </row>
    <row r="80" spans="1:10" ht="15">
      <c r="A80" s="58"/>
      <c r="B80" s="115" t="s">
        <v>40</v>
      </c>
      <c r="C80" s="37"/>
      <c r="D80" s="39"/>
      <c r="E80" s="38"/>
      <c r="F80" s="38"/>
      <c r="G80" s="38"/>
      <c r="H80" s="38"/>
      <c r="I80" s="59"/>
      <c r="J80" s="147"/>
    </row>
    <row r="81" spans="1:10" ht="30" customHeight="1">
      <c r="A81" s="9"/>
      <c r="B81" s="116" t="s">
        <v>41</v>
      </c>
      <c r="C81" s="49" t="s">
        <v>155</v>
      </c>
      <c r="D81" s="28"/>
      <c r="E81" s="27"/>
      <c r="F81" s="27"/>
      <c r="G81" s="27"/>
      <c r="H81" s="27"/>
      <c r="I81" s="54"/>
      <c r="J81" s="147"/>
    </row>
    <row r="82" spans="1:10" ht="15">
      <c r="A82" s="9"/>
      <c r="B82" s="47" t="s">
        <v>42</v>
      </c>
      <c r="C82" s="26" t="s">
        <v>156</v>
      </c>
      <c r="D82" s="28"/>
      <c r="E82" s="27"/>
      <c r="F82" s="27"/>
      <c r="G82" s="27"/>
      <c r="H82" s="27"/>
      <c r="I82" s="56"/>
      <c r="J82" s="147"/>
    </row>
    <row r="83" spans="1:10" ht="15">
      <c r="A83" s="9"/>
      <c r="B83" s="47" t="s">
        <v>43</v>
      </c>
      <c r="C83" s="40" t="s">
        <v>157</v>
      </c>
      <c r="D83" s="28"/>
      <c r="E83" s="27"/>
      <c r="F83" s="27"/>
      <c r="G83" s="27"/>
      <c r="H83" s="27"/>
      <c r="I83" s="56"/>
      <c r="J83" s="147"/>
    </row>
    <row r="84" spans="1:10" ht="15">
      <c r="A84" s="58"/>
      <c r="B84" s="115" t="s">
        <v>44</v>
      </c>
      <c r="C84" s="41"/>
      <c r="D84" s="43"/>
      <c r="E84" s="42"/>
      <c r="F84" s="42"/>
      <c r="G84" s="42"/>
      <c r="H84" s="42"/>
      <c r="I84" s="60"/>
      <c r="J84" s="147"/>
    </row>
    <row r="85" spans="1:10" ht="25.5">
      <c r="A85" s="9"/>
      <c r="B85" s="44" t="s">
        <v>146</v>
      </c>
      <c r="C85" s="1" t="s">
        <v>19</v>
      </c>
      <c r="D85" s="30" t="s">
        <v>158</v>
      </c>
      <c r="E85" s="1" t="s">
        <v>45</v>
      </c>
      <c r="F85" s="3" t="s">
        <v>19</v>
      </c>
      <c r="G85" s="3" t="s">
        <v>46</v>
      </c>
      <c r="H85" s="1" t="s">
        <v>101</v>
      </c>
      <c r="I85" s="56"/>
      <c r="J85" s="147"/>
    </row>
    <row r="86" spans="1:10" ht="25.5">
      <c r="A86" s="9"/>
      <c r="B86" s="121" t="s">
        <v>56</v>
      </c>
      <c r="C86" s="40" t="s">
        <v>153</v>
      </c>
      <c r="D86" s="30" t="s">
        <v>158</v>
      </c>
      <c r="E86" s="1" t="s">
        <v>57</v>
      </c>
      <c r="F86" s="3" t="s">
        <v>19</v>
      </c>
      <c r="G86" s="3" t="s">
        <v>46</v>
      </c>
      <c r="H86" s="18" t="s">
        <v>81</v>
      </c>
      <c r="I86" s="56" t="s">
        <v>154</v>
      </c>
      <c r="J86" s="147"/>
    </row>
    <row r="87" spans="1:10" ht="38.25">
      <c r="A87" s="9"/>
      <c r="B87" s="44" t="s">
        <v>103</v>
      </c>
      <c r="C87" s="1" t="s">
        <v>19</v>
      </c>
      <c r="D87" s="30" t="s">
        <v>159</v>
      </c>
      <c r="E87" s="1" t="s">
        <v>45</v>
      </c>
      <c r="F87" s="3" t="s">
        <v>19</v>
      </c>
      <c r="G87" s="3" t="s">
        <v>46</v>
      </c>
      <c r="H87" s="1" t="s">
        <v>101</v>
      </c>
      <c r="I87" s="56"/>
      <c r="J87" s="147"/>
    </row>
    <row r="88" spans="1:10" ht="25.5">
      <c r="A88" s="9"/>
      <c r="B88" s="121" t="s">
        <v>56</v>
      </c>
      <c r="C88" s="40" t="s">
        <v>160</v>
      </c>
      <c r="D88" s="30" t="s">
        <v>161</v>
      </c>
      <c r="E88" s="1" t="s">
        <v>78</v>
      </c>
      <c r="F88" s="3" t="s">
        <v>19</v>
      </c>
      <c r="G88" s="3" t="s">
        <v>46</v>
      </c>
      <c r="H88" s="18" t="s">
        <v>81</v>
      </c>
      <c r="I88" s="56" t="s">
        <v>154</v>
      </c>
      <c r="J88" s="147"/>
    </row>
    <row r="89" spans="1:10" ht="25.5">
      <c r="A89" s="9"/>
      <c r="B89" s="44" t="s">
        <v>147</v>
      </c>
      <c r="C89" s="1" t="s">
        <v>19</v>
      </c>
      <c r="D89" s="32" t="s">
        <v>152</v>
      </c>
      <c r="E89" s="3" t="s">
        <v>45</v>
      </c>
      <c r="F89" s="3" t="s">
        <v>19</v>
      </c>
      <c r="G89" s="3" t="s">
        <v>46</v>
      </c>
      <c r="H89" s="1" t="s">
        <v>101</v>
      </c>
      <c r="I89" s="56"/>
      <c r="J89" s="147"/>
    </row>
    <row r="90" spans="1:10" ht="25.5">
      <c r="A90" s="9"/>
      <c r="B90" s="121" t="s">
        <v>56</v>
      </c>
      <c r="C90" s="40" t="s">
        <v>153</v>
      </c>
      <c r="D90" s="30" t="s">
        <v>158</v>
      </c>
      <c r="E90" s="1" t="s">
        <v>57</v>
      </c>
      <c r="F90" s="3" t="s">
        <v>19</v>
      </c>
      <c r="G90" s="3" t="s">
        <v>46</v>
      </c>
      <c r="H90" s="18" t="s">
        <v>81</v>
      </c>
      <c r="I90" s="56" t="s">
        <v>154</v>
      </c>
      <c r="J90" s="147"/>
    </row>
    <row r="91" spans="1:10" ht="25.5">
      <c r="A91" s="9"/>
      <c r="B91" s="44" t="s">
        <v>148</v>
      </c>
      <c r="C91" s="160" t="s">
        <v>26</v>
      </c>
      <c r="D91" s="30"/>
      <c r="E91" s="1" t="s">
        <v>21</v>
      </c>
      <c r="F91" s="3" t="s">
        <v>21</v>
      </c>
      <c r="G91" s="3" t="s">
        <v>21</v>
      </c>
      <c r="H91" s="1" t="s">
        <v>21</v>
      </c>
      <c r="I91" s="56" t="s">
        <v>128</v>
      </c>
      <c r="J91" s="147"/>
    </row>
    <row r="92" spans="1:10" ht="26.25" thickBot="1">
      <c r="A92" s="12"/>
      <c r="B92" s="122" t="s">
        <v>56</v>
      </c>
      <c r="C92" s="46"/>
      <c r="D92" s="62"/>
      <c r="E92" s="63"/>
      <c r="F92" s="63"/>
      <c r="G92" s="63"/>
      <c r="H92" s="19"/>
      <c r="I92" s="64"/>
      <c r="J92" s="147"/>
    </row>
    <row r="93" spans="1:10" ht="30" customHeight="1">
      <c r="A93" s="81"/>
      <c r="B93" s="114" t="s">
        <v>162</v>
      </c>
      <c r="C93" s="82"/>
      <c r="D93" s="83"/>
      <c r="E93" s="84"/>
      <c r="F93" s="84"/>
      <c r="G93" s="84"/>
      <c r="H93" s="84"/>
      <c r="I93" s="85"/>
      <c r="J93" s="147"/>
    </row>
    <row r="94" spans="1:10" ht="15">
      <c r="A94" s="58"/>
      <c r="B94" s="115" t="s">
        <v>40</v>
      </c>
      <c r="C94" s="37"/>
      <c r="D94" s="39"/>
      <c r="E94" s="38"/>
      <c r="F94" s="38"/>
      <c r="G94" s="38"/>
      <c r="H94" s="38"/>
      <c r="I94" s="59"/>
      <c r="J94" s="147"/>
    </row>
    <row r="95" spans="1:10" ht="30" customHeight="1">
      <c r="A95" s="9"/>
      <c r="B95" s="116" t="s">
        <v>41</v>
      </c>
      <c r="C95" s="49" t="s">
        <v>163</v>
      </c>
      <c r="D95" s="28"/>
      <c r="E95" s="27"/>
      <c r="F95" s="27"/>
      <c r="G95" s="27"/>
      <c r="H95" s="27"/>
      <c r="I95" s="54"/>
      <c r="J95" s="147"/>
    </row>
    <row r="96" spans="1:10" ht="15">
      <c r="A96" s="9"/>
      <c r="B96" s="47" t="s">
        <v>42</v>
      </c>
      <c r="C96" s="26" t="s">
        <v>164</v>
      </c>
      <c r="D96" s="28"/>
      <c r="E96" s="27"/>
      <c r="F96" s="27"/>
      <c r="G96" s="27"/>
      <c r="H96" s="27"/>
      <c r="I96" s="56"/>
      <c r="J96" s="147"/>
    </row>
    <row r="97" spans="1:10" ht="15">
      <c r="A97" s="9"/>
      <c r="B97" s="47" t="s">
        <v>43</v>
      </c>
      <c r="C97" s="40" t="s">
        <v>165</v>
      </c>
      <c r="D97" s="28"/>
      <c r="E97" s="27"/>
      <c r="F97" s="27"/>
      <c r="G97" s="27"/>
      <c r="H97" s="27"/>
      <c r="I97" s="56"/>
      <c r="J97" s="147"/>
    </row>
    <row r="98" spans="1:10" ht="15">
      <c r="A98" s="58"/>
      <c r="B98" s="115" t="s">
        <v>44</v>
      </c>
      <c r="C98" s="41"/>
      <c r="D98" s="43"/>
      <c r="E98" s="42"/>
      <c r="F98" s="42"/>
      <c r="G98" s="42"/>
      <c r="H98" s="42"/>
      <c r="I98" s="60"/>
      <c r="J98" s="147"/>
    </row>
    <row r="99" spans="1:10" ht="25.5">
      <c r="A99" s="9"/>
      <c r="B99" s="44" t="s">
        <v>146</v>
      </c>
      <c r="C99" s="1" t="s">
        <v>19</v>
      </c>
      <c r="D99" s="30" t="s">
        <v>166</v>
      </c>
      <c r="E99" s="1" t="s">
        <v>45</v>
      </c>
      <c r="F99" s="3" t="s">
        <v>19</v>
      </c>
      <c r="G99" s="3" t="s">
        <v>46</v>
      </c>
      <c r="H99" s="1" t="s">
        <v>101</v>
      </c>
      <c r="I99" s="56"/>
      <c r="J99" s="147"/>
    </row>
    <row r="100" spans="1:10" ht="25.5">
      <c r="A100" s="9"/>
      <c r="B100" s="121" t="s">
        <v>56</v>
      </c>
      <c r="C100" s="40" t="s">
        <v>153</v>
      </c>
      <c r="D100" s="30" t="s">
        <v>167</v>
      </c>
      <c r="E100" s="1" t="s">
        <v>57</v>
      </c>
      <c r="F100" s="3" t="s">
        <v>19</v>
      </c>
      <c r="G100" s="3" t="s">
        <v>46</v>
      </c>
      <c r="H100" s="18" t="s">
        <v>81</v>
      </c>
      <c r="I100" s="56" t="s">
        <v>154</v>
      </c>
      <c r="J100" s="147"/>
    </row>
    <row r="101" spans="1:10" ht="38.25">
      <c r="A101" s="9"/>
      <c r="B101" s="44" t="s">
        <v>103</v>
      </c>
      <c r="C101" s="1" t="s">
        <v>19</v>
      </c>
      <c r="D101" s="30" t="s">
        <v>168</v>
      </c>
      <c r="E101" s="1" t="s">
        <v>45</v>
      </c>
      <c r="F101" s="3" t="s">
        <v>19</v>
      </c>
      <c r="G101" s="3" t="s">
        <v>46</v>
      </c>
      <c r="H101" s="1" t="s">
        <v>101</v>
      </c>
      <c r="I101" s="56"/>
      <c r="J101" s="147"/>
    </row>
    <row r="102" spans="1:10" ht="25.5">
      <c r="A102" s="9"/>
      <c r="B102" s="121" t="s">
        <v>56</v>
      </c>
      <c r="C102" s="40" t="s">
        <v>160</v>
      </c>
      <c r="D102" s="30" t="s">
        <v>161</v>
      </c>
      <c r="E102" s="1" t="s">
        <v>78</v>
      </c>
      <c r="F102" s="3" t="s">
        <v>19</v>
      </c>
      <c r="G102" s="3" t="s">
        <v>46</v>
      </c>
      <c r="H102" s="18" t="s">
        <v>81</v>
      </c>
      <c r="I102" s="56" t="s">
        <v>154</v>
      </c>
      <c r="J102" s="147"/>
    </row>
    <row r="103" spans="1:10" ht="25.5">
      <c r="A103" s="9"/>
      <c r="B103" s="44" t="s">
        <v>147</v>
      </c>
      <c r="C103" s="1" t="s">
        <v>19</v>
      </c>
      <c r="D103" s="32" t="s">
        <v>169</v>
      </c>
      <c r="E103" s="3" t="s">
        <v>45</v>
      </c>
      <c r="F103" s="3" t="s">
        <v>19</v>
      </c>
      <c r="G103" s="3" t="s">
        <v>46</v>
      </c>
      <c r="H103" s="1" t="s">
        <v>101</v>
      </c>
      <c r="I103" s="56"/>
      <c r="J103" s="147"/>
    </row>
    <row r="104" spans="1:10" ht="25.5">
      <c r="A104" s="9"/>
      <c r="B104" s="121" t="s">
        <v>56</v>
      </c>
      <c r="C104" s="40" t="s">
        <v>153</v>
      </c>
      <c r="D104" s="30" t="s">
        <v>167</v>
      </c>
      <c r="E104" s="1" t="s">
        <v>57</v>
      </c>
      <c r="F104" s="3" t="s">
        <v>19</v>
      </c>
      <c r="G104" s="3" t="s">
        <v>46</v>
      </c>
      <c r="H104" s="18" t="s">
        <v>81</v>
      </c>
      <c r="I104" s="56" t="s">
        <v>154</v>
      </c>
      <c r="J104" s="147"/>
    </row>
    <row r="105" spans="1:10" ht="25.5">
      <c r="A105" s="9"/>
      <c r="B105" s="44" t="s">
        <v>148</v>
      </c>
      <c r="C105" s="160" t="s">
        <v>19</v>
      </c>
      <c r="D105" s="30"/>
      <c r="E105" s="1" t="s">
        <v>21</v>
      </c>
      <c r="F105" s="3" t="s">
        <v>21</v>
      </c>
      <c r="G105" s="3" t="s">
        <v>21</v>
      </c>
      <c r="H105" s="1" t="s">
        <v>21</v>
      </c>
      <c r="I105" s="56"/>
      <c r="J105" s="147"/>
    </row>
    <row r="106" spans="1:10" ht="26.25" thickBot="1">
      <c r="A106" s="12"/>
      <c r="B106" s="122" t="s">
        <v>56</v>
      </c>
      <c r="C106" s="40" t="s">
        <v>153</v>
      </c>
      <c r="D106" s="30" t="s">
        <v>167</v>
      </c>
      <c r="E106" s="1" t="s">
        <v>57</v>
      </c>
      <c r="F106" s="3" t="s">
        <v>19</v>
      </c>
      <c r="G106" s="3" t="s">
        <v>46</v>
      </c>
      <c r="H106" s="18" t="s">
        <v>81</v>
      </c>
      <c r="I106" s="56" t="s">
        <v>154</v>
      </c>
      <c r="J106" s="147"/>
    </row>
    <row r="107" spans="1:10" s="16" customFormat="1" ht="30" customHeight="1" thickBot="1">
      <c r="A107" s="4" t="s">
        <v>170</v>
      </c>
      <c r="B107" s="111" t="s">
        <v>61</v>
      </c>
      <c r="C107" s="90"/>
      <c r="D107" s="91"/>
      <c r="E107" s="92"/>
      <c r="F107" s="92"/>
      <c r="G107" s="92"/>
      <c r="H107" s="92"/>
      <c r="I107" s="93"/>
      <c r="J107" s="148"/>
    </row>
    <row r="108" spans="1:10" ht="30" customHeight="1" thickBot="1">
      <c r="A108" s="146" t="s">
        <v>1</v>
      </c>
      <c r="B108" s="134" t="s">
        <v>62</v>
      </c>
      <c r="C108" s="131"/>
      <c r="D108" s="132"/>
      <c r="E108" s="131"/>
      <c r="F108" s="131"/>
      <c r="G108" s="131"/>
      <c r="H108" s="131"/>
      <c r="I108" s="133"/>
      <c r="J108" s="147">
        <f>IF(COUNTIFS(B108,"*Účastník prokázal*"),2,IF(COUNTIFS(B108,"*Účastník zatím neprokázal*"),3,IF(COUNTIFS(B108,"*Účastník neprokázal*"),4,1)))</f>
        <v>2</v>
      </c>
    </row>
    <row r="109" spans="1:10" ht="30" customHeight="1">
      <c r="A109" s="81"/>
      <c r="B109" s="114" t="s">
        <v>63</v>
      </c>
      <c r="C109" s="82"/>
      <c r="D109" s="83"/>
      <c r="E109" s="84"/>
      <c r="F109" s="84"/>
      <c r="G109" s="84"/>
      <c r="H109" s="84"/>
      <c r="I109" s="85"/>
      <c r="J109" s="147"/>
    </row>
    <row r="110" spans="1:10" ht="15">
      <c r="A110" s="58"/>
      <c r="B110" s="118" t="s">
        <v>64</v>
      </c>
      <c r="C110" s="37"/>
      <c r="D110" s="39"/>
      <c r="E110" s="38"/>
      <c r="F110" s="38"/>
      <c r="G110" s="38"/>
      <c r="H110" s="38"/>
      <c r="I110" s="59"/>
      <c r="J110" s="147"/>
    </row>
    <row r="111" spans="1:10" ht="15">
      <c r="A111" s="9"/>
      <c r="B111" s="47" t="s">
        <v>65</v>
      </c>
      <c r="C111" s="48" t="s">
        <v>171</v>
      </c>
      <c r="D111" s="28"/>
      <c r="E111" s="27"/>
      <c r="F111" s="27"/>
      <c r="G111" s="27"/>
      <c r="H111" s="18"/>
      <c r="I111" s="56"/>
      <c r="J111" s="147"/>
    </row>
    <row r="112" spans="1:10" ht="15">
      <c r="A112" s="9"/>
      <c r="B112" s="47" t="s">
        <v>66</v>
      </c>
      <c r="C112" s="26" t="s">
        <v>172</v>
      </c>
      <c r="D112" s="28"/>
      <c r="E112" s="27"/>
      <c r="F112" s="27"/>
      <c r="G112" s="27"/>
      <c r="H112" s="27"/>
      <c r="I112" s="56"/>
      <c r="J112" s="147"/>
    </row>
    <row r="113" spans="1:10" ht="15">
      <c r="A113" s="9"/>
      <c r="B113" s="47" t="s">
        <v>67</v>
      </c>
      <c r="C113" s="26" t="s">
        <v>173</v>
      </c>
      <c r="D113" s="28"/>
      <c r="E113" s="27"/>
      <c r="F113" s="27"/>
      <c r="G113" s="27"/>
      <c r="H113" s="27"/>
      <c r="I113" s="56"/>
      <c r="J113" s="147"/>
    </row>
    <row r="114" spans="1:10" ht="15">
      <c r="A114" s="58"/>
      <c r="B114" s="118" t="s">
        <v>68</v>
      </c>
      <c r="C114" s="37"/>
      <c r="D114" s="39"/>
      <c r="E114" s="38"/>
      <c r="F114" s="38"/>
      <c r="G114" s="38"/>
      <c r="H114" s="38"/>
      <c r="I114" s="59"/>
      <c r="J114" s="147"/>
    </row>
    <row r="115" spans="1:10" ht="15">
      <c r="A115" s="9"/>
      <c r="B115" s="47" t="s">
        <v>69</v>
      </c>
      <c r="C115" s="281" t="s">
        <v>174</v>
      </c>
      <c r="D115" s="282"/>
      <c r="E115" s="282"/>
      <c r="F115" s="282"/>
      <c r="G115" s="27"/>
      <c r="H115" s="18"/>
      <c r="I115" s="56"/>
      <c r="J115" s="147"/>
    </row>
    <row r="116" spans="1:10" ht="25.5">
      <c r="A116" s="9"/>
      <c r="B116" s="47" t="s">
        <v>70</v>
      </c>
      <c r="C116" s="26" t="s">
        <v>175</v>
      </c>
      <c r="D116" s="28"/>
      <c r="E116" s="27"/>
      <c r="F116" s="27"/>
      <c r="G116" s="27"/>
      <c r="H116" s="203" t="s">
        <v>81</v>
      </c>
      <c r="I116" s="56" t="s">
        <v>380</v>
      </c>
      <c r="J116" s="147"/>
    </row>
    <row r="117" spans="1:10" ht="15">
      <c r="A117" s="10"/>
      <c r="B117" s="47" t="s">
        <v>97</v>
      </c>
      <c r="C117" s="218"/>
      <c r="D117" s="190"/>
      <c r="E117" s="191"/>
      <c r="F117" s="191"/>
      <c r="G117" s="191"/>
      <c r="H117" s="219"/>
      <c r="I117" s="56"/>
      <c r="J117" s="147"/>
    </row>
    <row r="118" spans="1:10" ht="15">
      <c r="A118" s="10"/>
      <c r="B118" s="221" t="s">
        <v>378</v>
      </c>
      <c r="C118" s="218"/>
      <c r="D118" s="190"/>
      <c r="E118" s="191"/>
      <c r="F118" s="191"/>
      <c r="G118" s="191"/>
      <c r="H118" s="203"/>
      <c r="I118" s="56"/>
      <c r="J118" s="147"/>
    </row>
    <row r="119" spans="1:10" ht="25.5">
      <c r="A119" s="10"/>
      <c r="B119" s="222" t="s">
        <v>358</v>
      </c>
      <c r="C119" s="218"/>
      <c r="D119" s="30" t="s">
        <v>363</v>
      </c>
      <c r="E119" s="220" t="s">
        <v>359</v>
      </c>
      <c r="F119" s="1" t="s">
        <v>19</v>
      </c>
      <c r="G119" s="1" t="s">
        <v>19</v>
      </c>
      <c r="H119" s="203" t="s">
        <v>81</v>
      </c>
      <c r="I119" s="56" t="s">
        <v>360</v>
      </c>
      <c r="J119" s="147"/>
    </row>
    <row r="120" spans="1:10" ht="25.5">
      <c r="A120" s="10"/>
      <c r="B120" s="225" t="s">
        <v>358</v>
      </c>
      <c r="C120" s="218"/>
      <c r="D120" s="30" t="s">
        <v>364</v>
      </c>
      <c r="E120" s="220" t="s">
        <v>361</v>
      </c>
      <c r="F120" s="1" t="s">
        <v>19</v>
      </c>
      <c r="G120" s="1" t="s">
        <v>19</v>
      </c>
      <c r="H120" s="203" t="s">
        <v>81</v>
      </c>
      <c r="I120" s="56" t="s">
        <v>360</v>
      </c>
      <c r="J120" s="147"/>
    </row>
    <row r="121" spans="1:10" ht="25.5">
      <c r="A121" s="10"/>
      <c r="B121" s="225" t="s">
        <v>358</v>
      </c>
      <c r="C121" s="218"/>
      <c r="D121" s="30" t="s">
        <v>365</v>
      </c>
      <c r="E121" s="220" t="s">
        <v>361</v>
      </c>
      <c r="F121" s="1" t="s">
        <v>19</v>
      </c>
      <c r="G121" s="1" t="s">
        <v>19</v>
      </c>
      <c r="H121" s="203" t="s">
        <v>81</v>
      </c>
      <c r="I121" s="56" t="s">
        <v>360</v>
      </c>
      <c r="J121" s="147"/>
    </row>
    <row r="122" spans="1:10" ht="15">
      <c r="A122" s="10"/>
      <c r="B122" s="224" t="s">
        <v>362</v>
      </c>
      <c r="C122" s="218"/>
      <c r="D122" s="30"/>
      <c r="E122" s="220" t="s">
        <v>366</v>
      </c>
      <c r="F122" s="1" t="s">
        <v>19</v>
      </c>
      <c r="G122" s="1" t="s">
        <v>19</v>
      </c>
      <c r="H122" s="203" t="s">
        <v>81</v>
      </c>
      <c r="I122" s="56" t="s">
        <v>367</v>
      </c>
      <c r="J122" s="147"/>
    </row>
    <row r="123" spans="1:10" ht="15">
      <c r="A123" s="10"/>
      <c r="B123" s="224" t="s">
        <v>362</v>
      </c>
      <c r="C123" s="218"/>
      <c r="D123" s="30" t="s">
        <v>368</v>
      </c>
      <c r="E123" s="220" t="s">
        <v>369</v>
      </c>
      <c r="F123" s="1" t="s">
        <v>19</v>
      </c>
      <c r="G123" s="1" t="s">
        <v>19</v>
      </c>
      <c r="H123" s="203" t="s">
        <v>81</v>
      </c>
      <c r="I123" s="56" t="s">
        <v>370</v>
      </c>
      <c r="J123" s="147"/>
    </row>
    <row r="124" spans="1:10" ht="15">
      <c r="A124" s="10"/>
      <c r="B124" s="224" t="s">
        <v>371</v>
      </c>
      <c r="C124" s="218"/>
      <c r="D124" s="30"/>
      <c r="E124" s="220" t="s">
        <v>369</v>
      </c>
      <c r="F124" s="1" t="s">
        <v>19</v>
      </c>
      <c r="G124" s="1" t="s">
        <v>19</v>
      </c>
      <c r="H124" s="203" t="s">
        <v>81</v>
      </c>
      <c r="I124" s="56" t="s">
        <v>370</v>
      </c>
      <c r="J124" s="147"/>
    </row>
    <row r="125" spans="1:10" ht="25.5">
      <c r="A125" s="10"/>
      <c r="B125" s="224" t="s">
        <v>372</v>
      </c>
      <c r="C125" s="218"/>
      <c r="D125" s="30"/>
      <c r="E125" s="220" t="s">
        <v>374</v>
      </c>
      <c r="F125" s="1" t="s">
        <v>19</v>
      </c>
      <c r="G125" s="1" t="s">
        <v>19</v>
      </c>
      <c r="H125" s="203" t="s">
        <v>81</v>
      </c>
      <c r="I125" s="56" t="s">
        <v>375</v>
      </c>
      <c r="J125" s="147"/>
    </row>
    <row r="126" spans="1:10" ht="15">
      <c r="A126" s="10"/>
      <c r="B126" s="226" t="s">
        <v>373</v>
      </c>
      <c r="C126" s="218"/>
      <c r="D126" s="30"/>
      <c r="E126" s="220" t="s">
        <v>376</v>
      </c>
      <c r="F126" s="1" t="s">
        <v>19</v>
      </c>
      <c r="G126" s="1" t="s">
        <v>19</v>
      </c>
      <c r="H126" s="203" t="s">
        <v>81</v>
      </c>
      <c r="I126" s="56" t="s">
        <v>377</v>
      </c>
      <c r="J126" s="147"/>
    </row>
    <row r="127" spans="1:10" ht="13.5" thickBot="1">
      <c r="A127" s="10"/>
      <c r="B127" s="223" t="s">
        <v>379</v>
      </c>
      <c r="C127" s="218"/>
      <c r="D127" s="30"/>
      <c r="E127" s="220" t="s">
        <v>376</v>
      </c>
      <c r="F127" s="1" t="s">
        <v>19</v>
      </c>
      <c r="G127" s="1" t="s">
        <v>19</v>
      </c>
      <c r="H127" s="203" t="s">
        <v>81</v>
      </c>
      <c r="I127" s="56" t="s">
        <v>377</v>
      </c>
      <c r="J127" s="147"/>
    </row>
    <row r="128" spans="1:10" s="162" customFormat="1" ht="30" customHeight="1" thickBot="1">
      <c r="A128" s="4" t="s">
        <v>59</v>
      </c>
      <c r="B128" s="111" t="s">
        <v>256</v>
      </c>
      <c r="C128" s="90"/>
      <c r="D128" s="91"/>
      <c r="E128" s="92"/>
      <c r="F128" s="92"/>
      <c r="G128" s="92"/>
      <c r="H128" s="92"/>
      <c r="I128" s="93"/>
      <c r="J128" s="161"/>
    </row>
    <row r="129" spans="1:10" s="165" customFormat="1" ht="30" customHeight="1" thickBot="1">
      <c r="A129" s="163" t="s">
        <v>1</v>
      </c>
      <c r="B129" s="134" t="s">
        <v>107</v>
      </c>
      <c r="C129" s="131"/>
      <c r="D129" s="132"/>
      <c r="E129" s="131"/>
      <c r="F129" s="131"/>
      <c r="G129" s="131"/>
      <c r="H129" s="131"/>
      <c r="I129" s="133"/>
      <c r="J129" s="164">
        <f>IF(COUNTIFS(B129,"*Účastník prokázal*"),2,IF(COUNTIFS(B129,"*Účastník zatím neprokázal*"),3,IF(COUNTIFS(B129,"*Účastník neprokázal*"),4,1)))</f>
        <v>2</v>
      </c>
    </row>
    <row r="130" spans="1:10" s="165" customFormat="1" ht="30" customHeight="1">
      <c r="A130" s="80" t="s">
        <v>177</v>
      </c>
      <c r="B130" s="113" t="s">
        <v>178</v>
      </c>
      <c r="C130" s="76"/>
      <c r="D130" s="77"/>
      <c r="E130" s="78"/>
      <c r="F130" s="78"/>
      <c r="G130" s="78"/>
      <c r="H130" s="78"/>
      <c r="I130" s="79"/>
      <c r="J130" s="164"/>
    </row>
    <row r="131" spans="1:10" s="165" customFormat="1" ht="15">
      <c r="A131" s="5"/>
      <c r="B131" s="188" t="s">
        <v>230</v>
      </c>
      <c r="C131" s="189"/>
      <c r="D131" s="190" t="s">
        <v>231</v>
      </c>
      <c r="E131" s="191"/>
      <c r="F131" s="191"/>
      <c r="G131" s="191"/>
      <c r="H131" s="191"/>
      <c r="I131" s="45" t="s">
        <v>231</v>
      </c>
      <c r="J131" s="164"/>
    </row>
    <row r="132" spans="1:10" s="165" customFormat="1" ht="30" customHeight="1">
      <c r="A132" s="193" t="s">
        <v>232</v>
      </c>
      <c r="B132" s="33" t="s">
        <v>202</v>
      </c>
      <c r="C132" s="34"/>
      <c r="D132" s="36"/>
      <c r="E132" s="35"/>
      <c r="F132" s="35"/>
      <c r="G132" s="35"/>
      <c r="H132" s="35"/>
      <c r="I132" s="194"/>
      <c r="J132" s="164"/>
    </row>
    <row r="133" spans="1:10" s="165" customFormat="1" ht="30.75" customHeight="1">
      <c r="A133" s="3"/>
      <c r="B133" s="130" t="s">
        <v>233</v>
      </c>
      <c r="C133" s="192"/>
      <c r="D133" s="101" t="s">
        <v>231</v>
      </c>
      <c r="E133" s="102"/>
      <c r="F133" s="102"/>
      <c r="G133" s="102"/>
      <c r="H133" s="102"/>
      <c r="I133" s="32" t="s">
        <v>231</v>
      </c>
      <c r="J133" s="164"/>
    </row>
    <row r="134" spans="1:10" s="165" customFormat="1" ht="30" customHeight="1">
      <c r="A134" s="193" t="s">
        <v>234</v>
      </c>
      <c r="B134" s="33" t="s">
        <v>235</v>
      </c>
      <c r="C134" s="34"/>
      <c r="D134" s="36"/>
      <c r="E134" s="35"/>
      <c r="F134" s="35"/>
      <c r="G134" s="35"/>
      <c r="H134" s="35"/>
      <c r="I134" s="194"/>
      <c r="J134" s="164"/>
    </row>
    <row r="135" spans="1:10" s="165" customFormat="1" ht="63.75">
      <c r="A135" s="3"/>
      <c r="B135" s="130" t="s">
        <v>236</v>
      </c>
      <c r="C135" s="192" t="s">
        <v>176</v>
      </c>
      <c r="D135" s="30" t="s">
        <v>237</v>
      </c>
      <c r="E135" s="102"/>
      <c r="F135" s="102"/>
      <c r="G135" s="102"/>
      <c r="H135" s="102"/>
      <c r="I135" s="31" t="s">
        <v>381</v>
      </c>
      <c r="J135" s="164"/>
    </row>
    <row r="136" spans="1:10" s="165" customFormat="1" ht="30" customHeight="1">
      <c r="A136" s="193" t="s">
        <v>238</v>
      </c>
      <c r="B136" s="33" t="s">
        <v>239</v>
      </c>
      <c r="C136" s="34"/>
      <c r="D136" s="36"/>
      <c r="E136" s="35"/>
      <c r="F136" s="35"/>
      <c r="G136" s="35"/>
      <c r="H136" s="35"/>
      <c r="I136" s="194"/>
      <c r="J136" s="164"/>
    </row>
    <row r="137" spans="1:10" s="165" customFormat="1" ht="76.5">
      <c r="A137" s="3"/>
      <c r="B137" s="130" t="s">
        <v>240</v>
      </c>
      <c r="C137" s="192" t="s">
        <v>176</v>
      </c>
      <c r="D137" s="30" t="s">
        <v>241</v>
      </c>
      <c r="E137" s="102"/>
      <c r="F137" s="102"/>
      <c r="G137" s="102"/>
      <c r="H137" s="102"/>
      <c r="I137" s="31" t="s">
        <v>382</v>
      </c>
      <c r="J137" s="164"/>
    </row>
    <row r="138" spans="1:10" s="165" customFormat="1" ht="30" customHeight="1">
      <c r="A138" s="193" t="s">
        <v>242</v>
      </c>
      <c r="B138" s="33" t="s">
        <v>243</v>
      </c>
      <c r="C138" s="34"/>
      <c r="D138" s="36"/>
      <c r="E138" s="35"/>
      <c r="F138" s="35"/>
      <c r="G138" s="35"/>
      <c r="H138" s="35"/>
      <c r="I138" s="194"/>
      <c r="J138" s="164"/>
    </row>
    <row r="139" spans="1:10" s="165" customFormat="1" ht="25.5">
      <c r="A139" s="3"/>
      <c r="B139" s="130" t="s">
        <v>244</v>
      </c>
      <c r="C139" s="192" t="s">
        <v>176</v>
      </c>
      <c r="D139" s="30" t="s">
        <v>245</v>
      </c>
      <c r="E139" s="102"/>
      <c r="F139" s="102"/>
      <c r="G139" s="102"/>
      <c r="H139" s="102"/>
      <c r="I139" s="32"/>
      <c r="J139" s="164"/>
    </row>
  </sheetData>
  <mergeCells count="1">
    <mergeCell ref="C115:F115"/>
  </mergeCells>
  <conditionalFormatting sqref="H35 H57:H74 H4:H33 H76:H78 H90:H92 H85:H88 H99:H102 H104:H110 H114:H127">
    <cfRule type="containsText" priority="411" dxfId="2" operator="containsText" text="nutno doplnit">
      <formula>NOT(ISERROR(SEARCH("nutno doplnit",H4)))</formula>
    </cfRule>
  </conditionalFormatting>
  <conditionalFormatting sqref="H111:H113">
    <cfRule type="containsText" priority="125" dxfId="2" operator="containsText" text="nutno doplnit">
      <formula>NOT(ISERROR(SEARCH("nutno doplnit",H111)))</formula>
    </cfRule>
  </conditionalFormatting>
  <conditionalFormatting sqref="H34">
    <cfRule type="containsText" priority="105" dxfId="2" operator="containsText" text="nutno doplnit">
      <formula>NOT(ISERROR(SEARCH("nutno doplnit",H34)))</formula>
    </cfRule>
  </conditionalFormatting>
  <conditionalFormatting sqref="H36">
    <cfRule type="containsText" priority="109" dxfId="2" operator="containsText" text="nutno doplnit">
      <formula>NOT(ISERROR(SEARCH("nutno doplnit",H36)))</formula>
    </cfRule>
  </conditionalFormatting>
  <conditionalFormatting sqref="H37:H43 H45">
    <cfRule type="containsText" priority="103" dxfId="2" operator="containsText" text="nutno doplnit">
      <formula>NOT(ISERROR(SEARCH("nutno doplnit",H37)))</formula>
    </cfRule>
  </conditionalFormatting>
  <conditionalFormatting sqref="H46 H56">
    <cfRule type="containsText" priority="101" dxfId="2" operator="containsText" text="nutno doplnit">
      <formula>NOT(ISERROR(SEARCH("nutno doplnit",H46)))</formula>
    </cfRule>
  </conditionalFormatting>
  <conditionalFormatting sqref="H44">
    <cfRule type="containsText" priority="99" dxfId="2" operator="containsText" text="nutno doplnit">
      <formula>NOT(ISERROR(SEARCH("nutno doplnit",H44)))</formula>
    </cfRule>
  </conditionalFormatting>
  <conditionalFormatting sqref="H75">
    <cfRule type="containsText" priority="82" dxfId="2" operator="containsText" text="nutno doplnit">
      <formula>NOT(ISERROR(SEARCH("nutno doplnit",H75)))</formula>
    </cfRule>
  </conditionalFormatting>
  <conditionalFormatting sqref="H79:H84">
    <cfRule type="containsText" priority="77" dxfId="2" operator="containsText" text="nutno doplnit">
      <formula>NOT(ISERROR(SEARCH("nutno doplnit",H79)))</formula>
    </cfRule>
  </conditionalFormatting>
  <conditionalFormatting sqref="H47:H53 H55">
    <cfRule type="containsText" priority="42" dxfId="2" operator="containsText" text="nutno doplnit">
      <formula>NOT(ISERROR(SEARCH("nutno doplnit",H47)))</formula>
    </cfRule>
  </conditionalFormatting>
  <conditionalFormatting sqref="H54">
    <cfRule type="containsText" priority="40" dxfId="2" operator="containsText" text="nutno doplnit">
      <formula>NOT(ISERROR(SEARCH("nutno doplnit",H54)))</formula>
    </cfRule>
  </conditionalFormatting>
  <conditionalFormatting sqref="H89">
    <cfRule type="containsText" priority="37" dxfId="2" operator="containsText" text="nutno doplnit">
      <formula>NOT(ISERROR(SEARCH("nutno doplnit",H89)))</formula>
    </cfRule>
  </conditionalFormatting>
  <conditionalFormatting sqref="H93:H98">
    <cfRule type="containsText" priority="33" dxfId="2" operator="containsText" text="nutno doplnit">
      <formula>NOT(ISERROR(SEARCH("nutno doplnit",H93)))</formula>
    </cfRule>
  </conditionalFormatting>
  <conditionalFormatting sqref="H103">
    <cfRule type="containsText" priority="30" dxfId="2" operator="containsText" text="nutno doplnit">
      <formula>NOT(ISERROR(SEARCH("nutno doplnit",H103)))</formula>
    </cfRule>
  </conditionalFormatting>
  <conditionalFormatting sqref="H128:H129">
    <cfRule type="containsText" priority="23" dxfId="2" operator="containsText" text="nutno doplnit">
      <formula>NOT(ISERROR(SEARCH("nutno doplnit",H128)))</formula>
    </cfRule>
  </conditionalFormatting>
  <conditionalFormatting sqref="A129 A108:I108 C129:I129">
    <cfRule type="expression" priority="19" dxfId="3">
      <formula>$J$108=4</formula>
    </cfRule>
    <cfRule type="expression" priority="20" dxfId="2">
      <formula>$J$108=3</formula>
    </cfRule>
    <cfRule type="expression" priority="21" dxfId="1">
      <formula>$J$108=2</formula>
    </cfRule>
    <cfRule type="expression" priority="22" dxfId="0">
      <formula>$J$108=1</formula>
    </cfRule>
  </conditionalFormatting>
  <conditionalFormatting sqref="H130">
    <cfRule type="containsText" priority="16" dxfId="2" operator="containsText" text="nutno doplnit">
      <formula>NOT(ISERROR(SEARCH("nutno doplnit",H130)))</formula>
    </cfRule>
  </conditionalFormatting>
  <conditionalFormatting sqref="B129">
    <cfRule type="expression" priority="12" dxfId="3">
      <formula>$J$108=4</formula>
    </cfRule>
    <cfRule type="expression" priority="13" dxfId="2">
      <formula>$J$108=3</formula>
    </cfRule>
    <cfRule type="expression" priority="14" dxfId="1">
      <formula>$J$108=2</formula>
    </cfRule>
    <cfRule type="expression" priority="15" dxfId="0">
      <formula>$J$108=1</formula>
    </cfRule>
  </conditionalFormatting>
  <conditionalFormatting sqref="H132">
    <cfRule type="containsText" priority="9" dxfId="2" operator="containsText" text="nutno doplnit">
      <formula>NOT(ISERROR(SEARCH("nutno doplnit",H132)))</formula>
    </cfRule>
  </conditionalFormatting>
  <conditionalFormatting sqref="H134">
    <cfRule type="containsText" priority="7" dxfId="2" operator="containsText" text="nutno doplnit">
      <formula>NOT(ISERROR(SEARCH("nutno doplnit",H134)))</formula>
    </cfRule>
  </conditionalFormatting>
  <conditionalFormatting sqref="H136">
    <cfRule type="containsText" priority="5" dxfId="2" operator="containsText" text="nutno doplnit">
      <formula>NOT(ISERROR(SEARCH("nutno doplnit",H136)))</formula>
    </cfRule>
  </conditionalFormatting>
  <conditionalFormatting sqref="H138">
    <cfRule type="containsText" priority="3" dxfId="2" operator="containsText" text="nutno doplnit">
      <formula>NOT(ISERROR(SEARCH("nutno doplnit",H138)))</formula>
    </cfRule>
  </conditionalFormatting>
  <conditionalFormatting sqref="A11:I11">
    <cfRule type="expression" priority="414" dxfId="3">
      <formula>$J$11=4</formula>
    </cfRule>
    <cfRule type="expression" priority="415" dxfId="2">
      <formula>$J$11=3</formula>
    </cfRule>
    <cfRule type="expression" priority="416" dxfId="1">
      <formula>$J$11=2</formula>
    </cfRule>
    <cfRule type="expression" priority="417" dxfId="0">
      <formula>$J$11=1</formula>
    </cfRule>
  </conditionalFormatting>
  <conditionalFormatting sqref="A16:I16">
    <cfRule type="expression" priority="422" dxfId="3">
      <formula>$J$16=4</formula>
    </cfRule>
    <cfRule type="expression" priority="423" dxfId="2">
      <formula>$J$16=3</formula>
    </cfRule>
    <cfRule type="expression" priority="424" dxfId="1">
      <formula>$J$16=2</formula>
    </cfRule>
    <cfRule type="expression" priority="425" dxfId="0">
      <formula>$J$16=1</formula>
    </cfRule>
  </conditionalFormatting>
  <conditionalFormatting sqref="A19:I19">
    <cfRule type="expression" priority="430" dxfId="3">
      <formula>$J$19=4</formula>
    </cfRule>
    <cfRule type="expression" priority="431" dxfId="2">
      <formula>$J$19=3</formula>
    </cfRule>
    <cfRule type="expression" priority="432" dxfId="1">
      <formula>$J$19=2</formula>
    </cfRule>
    <cfRule type="expression" priority="433" dxfId="0">
      <formula>$J$19=1</formula>
    </cfRule>
  </conditionalFormatting>
  <conditionalFormatting sqref="A25:I25">
    <cfRule type="expression" priority="438" dxfId="3">
      <formula>$J$25=4</formula>
    </cfRule>
    <cfRule type="expression" priority="439" dxfId="2">
      <formula>$J$25=3</formula>
    </cfRule>
    <cfRule type="expression" priority="440" dxfId="1">
      <formula>$J$25=2</formula>
    </cfRule>
    <cfRule type="expression" priority="441" dxfId="0">
      <formula>$J$25=1</formula>
    </cfRule>
  </conditionalFormatting>
  <conditionalFormatting sqref="A58:I58">
    <cfRule type="expression" priority="446" dxfId="3">
      <formula>$J$58=4</formula>
    </cfRule>
    <cfRule type="expression" priority="447" dxfId="2">
      <formula>$J$58=3</formula>
    </cfRule>
    <cfRule type="expression" priority="448" dxfId="1">
      <formula>$J$58=2</formula>
    </cfRule>
    <cfRule type="expression" priority="449" dxfId="0">
      <formula>$J$58=1</formula>
    </cfRule>
  </conditionalFormatting>
  <conditionalFormatting sqref="A2:I2">
    <cfRule type="expression" priority="462" dxfId="3">
      <formula>$J$2=4</formula>
    </cfRule>
    <cfRule type="expression" priority="463" dxfId="2">
      <formula>$J$2=3</formula>
    </cfRule>
    <cfRule type="expression" priority="464" dxfId="1">
      <formula>$J$2=2</formula>
    </cfRule>
    <cfRule type="expression" priority="465" dxfId="0">
      <formula>$J$2=1</formula>
    </cfRule>
  </conditionalFormatting>
  <dataValidations count="12">
    <dataValidation type="list" allowBlank="1" showInputMessage="1" showErrorMessage="1" sqref="H60:H106 H13:H14 H17 H23 H33:H36 H21 H53:H56 H43:H46 H110:H127">
      <formula1>Zdroj!$B$31:$B$35</formula1>
    </dataValidation>
    <dataValidation type="list" allowBlank="1" showInputMessage="1" showErrorMessage="1" sqref="C17 C13:C14 F77 F73 C73 F71 C71 C77 F43:F46 F17 G61 C21 F33:F36 C33:C36 F21 F13:F14 F23 C62:C64 F61:F64 C75 F75 C23 C43:C46 F53:F56 C53:C56 C87 C85 C91 C89 F85:F91 C101 C99 C105 C103 F99:F106 F119:F127">
      <formula1>Zdroj!$B$2:$B$5</formula1>
    </dataValidation>
    <dataValidation type="list" allowBlank="1" showInputMessage="1" showErrorMessage="1" sqref="B2">
      <formula1>Zdroj!$B$40:$B$43</formula1>
    </dataValidation>
    <dataValidation type="list" allowBlank="1" showInputMessage="1" showErrorMessage="1" sqref="B11">
      <formula1>Zdroj!$B$48:$B$51</formula1>
    </dataValidation>
    <dataValidation type="list" allowBlank="1" showInputMessage="1" showErrorMessage="1" sqref="B16">
      <formula1>Zdroj!$B$56:$B$59</formula1>
    </dataValidation>
    <dataValidation type="list" allowBlank="1" showInputMessage="1" showErrorMessage="1" sqref="B19">
      <formula1>Zdroj!$B$64:$B$67</formula1>
    </dataValidation>
    <dataValidation type="list" allowBlank="1" showInputMessage="1" showErrorMessage="1" sqref="B25">
      <formula1>Zdroj!$B$80:$B$83</formula1>
    </dataValidation>
    <dataValidation type="list" allowBlank="1" showInputMessage="1" showErrorMessage="1" sqref="B58">
      <formula1>Zdroj!$B$88:$B$91</formula1>
    </dataValidation>
    <dataValidation type="list" allowBlank="1" showInputMessage="1" showErrorMessage="1" sqref="B108">
      <formula1>Zdroj!$B$104:$B$107</formula1>
    </dataValidation>
    <dataValidation type="list" allowBlank="1" showInputMessage="1" showErrorMessage="1" sqref="G21 G13:G14 G77 G73 G71 G17 G23 G33:G36 G62:G64 G75 G43:G46 G53:G56 G85:G91 G99:G106 G119:G127">
      <formula1>Zdroj!$B$23:$B$26</formula1>
    </dataValidation>
    <dataValidation type="list" allowBlank="1" showInputMessage="1" showErrorMessage="1" sqref="E33:E36 E17 E23 E71 E73 E77 E13:E14 E21 E61:E64 E75 E43:E46 E53:E56 E85:E91 E99:E106">
      <formula1>Zdroj!$B$10:$B$18</formula1>
    </dataValidation>
    <dataValidation type="list" allowBlank="1" showInputMessage="1" showErrorMessage="1" sqref="B129">
      <formula1>Zdroj!$B$116:$B$119</formula1>
    </dataValidation>
  </dataValidations>
  <hyperlinks>
    <hyperlink ref="C9" r:id="rId1" display="mailto:martin.dvorak@cht-pce.cz"/>
  </hyperlinks>
  <printOptions/>
  <pageMargins left="0.25" right="0.25" top="0.75" bottom="0.75" header="0.3" footer="0.3"/>
  <pageSetup fitToHeight="0" fitToWidth="1" horizontalDpi="600" verticalDpi="600" orientation="landscape" paperSize="9" scale="50" r:id="rId2"/>
  <ignoredErrors>
    <ignoredError sqref="C8 C11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6599A-718C-4A12-8650-547C598E3903}">
  <sheetPr>
    <pageSetUpPr fitToPage="1"/>
  </sheetPr>
  <dimension ref="B2:L9"/>
  <sheetViews>
    <sheetView zoomScale="30" zoomScaleNormal="30" zoomScaleSheetLayoutView="25" zoomScalePageLayoutView="40" workbookViewId="0" topLeftCell="D4">
      <selection activeCell="I5" sqref="I5"/>
    </sheetView>
  </sheetViews>
  <sheetFormatPr defaultColWidth="9.140625" defaultRowHeight="15"/>
  <cols>
    <col min="1" max="1" width="9.140625" style="170" customWidth="1"/>
    <col min="2" max="2" width="20.7109375" style="170" customWidth="1"/>
    <col min="3" max="3" width="61.140625" style="170" customWidth="1"/>
    <col min="4" max="4" width="60.140625" style="170" customWidth="1"/>
    <col min="5" max="5" width="69.140625" style="170" customWidth="1"/>
    <col min="6" max="6" width="125.7109375" style="170" customWidth="1"/>
    <col min="7" max="7" width="120.00390625" style="170" customWidth="1"/>
    <col min="8" max="8" width="217.140625" style="169" customWidth="1"/>
    <col min="9" max="10" width="80.00390625" style="169" customWidth="1"/>
    <col min="11" max="11" width="94.8515625" style="170" customWidth="1"/>
    <col min="12" max="16384" width="9.140625" style="170" customWidth="1"/>
  </cols>
  <sheetData>
    <row r="2" spans="2:11" s="169" customFormat="1" ht="46.5" customHeight="1">
      <c r="B2" s="183" t="str">
        <f>Nabidka_01!B1</f>
        <v>Chládek a Tintěra, Pardubice a.s.</v>
      </c>
      <c r="C2" s="180"/>
      <c r="D2" s="180"/>
      <c r="E2" s="180"/>
      <c r="F2" s="180"/>
      <c r="G2" s="180"/>
      <c r="H2" s="180"/>
      <c r="I2" s="180"/>
      <c r="J2" s="180"/>
      <c r="K2" s="181"/>
    </row>
    <row r="3" spans="2:11" s="169" customFormat="1" ht="46.5" customHeight="1">
      <c r="B3" s="283" t="s">
        <v>178</v>
      </c>
      <c r="C3" s="283"/>
      <c r="D3" s="283"/>
      <c r="E3" s="283"/>
      <c r="F3" s="283"/>
      <c r="G3" s="283"/>
      <c r="H3" s="283"/>
      <c r="I3" s="283"/>
      <c r="J3" s="283"/>
      <c r="K3" s="283"/>
    </row>
    <row r="4" spans="2:11" s="169" customFormat="1" ht="81">
      <c r="B4" s="173" t="s">
        <v>179</v>
      </c>
      <c r="C4" s="173" t="s">
        <v>180</v>
      </c>
      <c r="D4" s="173" t="s">
        <v>196</v>
      </c>
      <c r="E4" s="173" t="s">
        <v>181</v>
      </c>
      <c r="F4" s="173" t="s">
        <v>217</v>
      </c>
      <c r="G4" s="173" t="s">
        <v>187</v>
      </c>
      <c r="H4" s="174" t="s">
        <v>193</v>
      </c>
      <c r="I4" s="174" t="s">
        <v>416</v>
      </c>
      <c r="J4" s="174" t="s">
        <v>352</v>
      </c>
      <c r="K4" s="173" t="s">
        <v>357</v>
      </c>
    </row>
    <row r="5" spans="2:11" s="169" customFormat="1" ht="299.25" customHeight="1">
      <c r="B5" s="182" t="s">
        <v>182</v>
      </c>
      <c r="C5" s="175" t="s">
        <v>197</v>
      </c>
      <c r="D5" s="176" t="s">
        <v>185</v>
      </c>
      <c r="E5" s="176" t="s">
        <v>186</v>
      </c>
      <c r="F5" s="177" t="s">
        <v>261</v>
      </c>
      <c r="G5" s="172" t="s">
        <v>198</v>
      </c>
      <c r="H5" s="178"/>
      <c r="I5" s="213"/>
      <c r="J5" s="214"/>
      <c r="K5" s="178" t="s">
        <v>229</v>
      </c>
    </row>
    <row r="6" spans="2:12" s="169" customFormat="1" ht="409.6" customHeight="1">
      <c r="B6" s="285" t="s">
        <v>183</v>
      </c>
      <c r="C6" s="284" t="s">
        <v>199</v>
      </c>
      <c r="D6" s="179" t="s">
        <v>189</v>
      </c>
      <c r="E6" s="179" t="s">
        <v>186</v>
      </c>
      <c r="F6" s="178" t="s">
        <v>191</v>
      </c>
      <c r="G6" s="286" t="s">
        <v>259</v>
      </c>
      <c r="H6" s="195" t="s">
        <v>262</v>
      </c>
      <c r="I6" s="228" t="s">
        <v>350</v>
      </c>
      <c r="J6" s="228" t="s">
        <v>353</v>
      </c>
      <c r="K6" s="287" t="s">
        <v>355</v>
      </c>
      <c r="L6" s="168"/>
    </row>
    <row r="7" spans="2:12" s="169" customFormat="1" ht="409.6" customHeight="1">
      <c r="B7" s="285"/>
      <c r="C7" s="284"/>
      <c r="D7" s="179" t="s">
        <v>190</v>
      </c>
      <c r="E7" s="179" t="s">
        <v>186</v>
      </c>
      <c r="F7" s="178" t="s">
        <v>192</v>
      </c>
      <c r="G7" s="286"/>
      <c r="H7" s="178" t="s">
        <v>260</v>
      </c>
      <c r="I7" s="213"/>
      <c r="J7" s="214"/>
      <c r="K7" s="286"/>
      <c r="L7" s="168"/>
    </row>
    <row r="8" spans="2:12" s="169" customFormat="1" ht="398.25" customHeight="1">
      <c r="B8" s="182" t="s">
        <v>184</v>
      </c>
      <c r="C8" s="178" t="s">
        <v>200</v>
      </c>
      <c r="D8" s="179" t="s">
        <v>194</v>
      </c>
      <c r="E8" s="179" t="s">
        <v>186</v>
      </c>
      <c r="F8" s="178" t="s">
        <v>195</v>
      </c>
      <c r="G8" s="172" t="s">
        <v>201</v>
      </c>
      <c r="H8" s="178"/>
      <c r="I8" s="213"/>
      <c r="J8" s="214"/>
      <c r="K8" s="178" t="s">
        <v>229</v>
      </c>
      <c r="L8" s="168"/>
    </row>
    <row r="9" spans="2:10" ht="15">
      <c r="B9" s="171"/>
      <c r="G9" s="171"/>
      <c r="H9" s="168"/>
      <c r="I9" s="168"/>
      <c r="J9" s="168"/>
    </row>
  </sheetData>
  <mergeCells count="5">
    <mergeCell ref="B3:K3"/>
    <mergeCell ref="C6:C7"/>
    <mergeCell ref="B6:B7"/>
    <mergeCell ref="G6:G7"/>
    <mergeCell ref="K6:K7"/>
  </mergeCells>
  <printOptions/>
  <pageMargins left="0.25" right="0.25" top="0.75" bottom="0.75" header="0.3" footer="0.3"/>
  <pageSetup fitToHeight="1" fitToWidth="1" horizontalDpi="600" verticalDpi="600" orientation="landscape" paperSize="8" scale="2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A7E0D-005F-42C0-900D-15D7353B2E65}">
  <sheetPr>
    <pageSetUpPr fitToPage="1"/>
  </sheetPr>
  <dimension ref="B2:Q7"/>
  <sheetViews>
    <sheetView zoomScale="30" zoomScaleNormal="30" zoomScaleSheetLayoutView="25" zoomScalePageLayoutView="40" workbookViewId="0" topLeftCell="A1">
      <selection activeCell="N5" sqref="N5"/>
    </sheetView>
  </sheetViews>
  <sheetFormatPr defaultColWidth="9.140625" defaultRowHeight="15"/>
  <cols>
    <col min="1" max="1" width="9.140625" style="170" customWidth="1"/>
    <col min="2" max="2" width="16.421875" style="170" customWidth="1"/>
    <col min="3" max="3" width="69.140625" style="170" customWidth="1"/>
    <col min="4" max="4" width="43.7109375" style="170" customWidth="1"/>
    <col min="5" max="5" width="39.00390625" style="170" customWidth="1"/>
    <col min="6" max="6" width="42.7109375" style="170" bestFit="1" customWidth="1"/>
    <col min="7" max="7" width="44.421875" style="170" customWidth="1"/>
    <col min="8" max="8" width="28.28125" style="170" customWidth="1"/>
    <col min="9" max="9" width="25.7109375" style="170" customWidth="1"/>
    <col min="10" max="10" width="30.8515625" style="170" customWidth="1"/>
    <col min="11" max="11" width="122.28125" style="170" customWidth="1"/>
    <col min="12" max="12" width="58.28125" style="170" customWidth="1"/>
    <col min="13" max="13" width="57.28125" style="169" customWidth="1"/>
    <col min="14" max="15" width="58.28125" style="169" customWidth="1"/>
    <col min="16" max="16" width="73.421875" style="170" customWidth="1"/>
    <col min="17" max="16384" width="9.140625" style="170" customWidth="1"/>
  </cols>
  <sheetData>
    <row r="2" spans="2:16" s="169" customFormat="1" ht="46.5" customHeight="1">
      <c r="B2" s="183" t="str">
        <f>Nabidka_01!B1</f>
        <v>Chládek a Tintěra, Pardubice a.s.</v>
      </c>
      <c r="C2" s="180"/>
      <c r="D2" s="180"/>
      <c r="E2" s="180"/>
      <c r="F2" s="180"/>
      <c r="G2" s="180"/>
      <c r="H2" s="180"/>
      <c r="I2" s="180"/>
      <c r="J2" s="180"/>
      <c r="K2" s="180"/>
      <c r="L2" s="180"/>
      <c r="M2" s="180"/>
      <c r="N2" s="180"/>
      <c r="O2" s="180"/>
      <c r="P2" s="181"/>
    </row>
    <row r="3" spans="2:16" s="169" customFormat="1" ht="46.5" customHeight="1">
      <c r="B3" s="283" t="s">
        <v>202</v>
      </c>
      <c r="C3" s="283"/>
      <c r="D3" s="283"/>
      <c r="E3" s="283"/>
      <c r="F3" s="283"/>
      <c r="G3" s="283"/>
      <c r="H3" s="283"/>
      <c r="I3" s="283"/>
      <c r="J3" s="283"/>
      <c r="K3" s="283"/>
      <c r="L3" s="283"/>
      <c r="M3" s="283"/>
      <c r="N3" s="283"/>
      <c r="O3" s="283"/>
      <c r="P3" s="283"/>
    </row>
    <row r="4" spans="2:16" s="169" customFormat="1" ht="114" customHeight="1">
      <c r="B4" s="173" t="s">
        <v>203</v>
      </c>
      <c r="C4" s="173" t="s">
        <v>205</v>
      </c>
      <c r="D4" s="173" t="s">
        <v>208</v>
      </c>
      <c r="E4" s="173" t="s">
        <v>207</v>
      </c>
      <c r="F4" s="173" t="s">
        <v>210</v>
      </c>
      <c r="G4" s="173" t="s">
        <v>214</v>
      </c>
      <c r="H4" s="173" t="s">
        <v>215</v>
      </c>
      <c r="I4" s="173" t="s">
        <v>212</v>
      </c>
      <c r="J4" s="173" t="s">
        <v>225</v>
      </c>
      <c r="K4" s="173" t="s">
        <v>218</v>
      </c>
      <c r="L4" s="173" t="s">
        <v>187</v>
      </c>
      <c r="M4" s="174" t="s">
        <v>193</v>
      </c>
      <c r="N4" s="174" t="s">
        <v>416</v>
      </c>
      <c r="O4" s="174" t="s">
        <v>352</v>
      </c>
      <c r="P4" s="173" t="s">
        <v>357</v>
      </c>
    </row>
    <row r="5" spans="2:16" s="169" customFormat="1" ht="391.5" customHeight="1">
      <c r="B5" s="182" t="s">
        <v>204</v>
      </c>
      <c r="C5" s="176" t="s">
        <v>206</v>
      </c>
      <c r="D5" s="184">
        <v>0.9</v>
      </c>
      <c r="E5" s="176" t="s">
        <v>209</v>
      </c>
      <c r="F5" s="176" t="s">
        <v>211</v>
      </c>
      <c r="G5" s="184">
        <v>0</v>
      </c>
      <c r="H5" s="186">
        <v>0</v>
      </c>
      <c r="I5" s="176" t="s">
        <v>213</v>
      </c>
      <c r="J5" s="176" t="s">
        <v>226</v>
      </c>
      <c r="K5" s="177" t="s">
        <v>216</v>
      </c>
      <c r="L5" s="172" t="s">
        <v>219</v>
      </c>
      <c r="M5" s="195" t="s">
        <v>258</v>
      </c>
      <c r="N5" s="228" t="s">
        <v>351</v>
      </c>
      <c r="O5" s="228" t="s">
        <v>354</v>
      </c>
      <c r="P5" s="215" t="s">
        <v>356</v>
      </c>
    </row>
    <row r="6" spans="2:17" s="169" customFormat="1" ht="409.6" customHeight="1">
      <c r="B6" s="185" t="s">
        <v>220</v>
      </c>
      <c r="C6" s="187" t="s">
        <v>221</v>
      </c>
      <c r="D6" s="179" t="s">
        <v>222</v>
      </c>
      <c r="E6" s="179" t="s">
        <v>223</v>
      </c>
      <c r="F6" s="179" t="s">
        <v>224</v>
      </c>
      <c r="G6" s="184">
        <v>0</v>
      </c>
      <c r="H6" s="186">
        <v>0</v>
      </c>
      <c r="I6" s="179" t="s">
        <v>227</v>
      </c>
      <c r="J6" s="176" t="s">
        <v>226</v>
      </c>
      <c r="K6" s="178" t="s">
        <v>228</v>
      </c>
      <c r="L6" s="172" t="s">
        <v>219</v>
      </c>
      <c r="M6" s="195" t="s">
        <v>258</v>
      </c>
      <c r="N6" s="228" t="s">
        <v>351</v>
      </c>
      <c r="O6" s="228" t="s">
        <v>354</v>
      </c>
      <c r="P6" s="215" t="s">
        <v>356</v>
      </c>
      <c r="Q6" s="168"/>
    </row>
    <row r="7" spans="2:15" ht="15">
      <c r="B7" s="171"/>
      <c r="L7" s="171"/>
      <c r="M7" s="168"/>
      <c r="N7" s="168"/>
      <c r="O7" s="168"/>
    </row>
  </sheetData>
  <mergeCells count="1">
    <mergeCell ref="B3:P3"/>
  </mergeCells>
  <printOptions/>
  <pageMargins left="0.25" right="0.25" top="0.75" bottom="0.75" header="0.3" footer="0.3"/>
  <pageSetup fitToHeight="1" fitToWidth="1" horizontalDpi="600" verticalDpi="600" orientation="landscape" paperSize="9" scale="2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3B829-380C-44A7-8994-479C7F90FF62}">
  <sheetPr>
    <pageSetUpPr fitToPage="1"/>
  </sheetPr>
  <dimension ref="A1:J11"/>
  <sheetViews>
    <sheetView showGridLines="0" zoomScale="70" zoomScaleNormal="70" workbookViewId="0" topLeftCell="A1">
      <pane ySplit="3" topLeftCell="A4" activePane="bottomLeft" state="frozen"/>
      <selection pane="bottomLeft" activeCell="A12" sqref="A12"/>
    </sheetView>
  </sheetViews>
  <sheetFormatPr defaultColWidth="9.140625" defaultRowHeight="15"/>
  <cols>
    <col min="1" max="1" width="8.7109375" style="20" customWidth="1"/>
    <col min="2" max="2" width="64.7109375" style="25" customWidth="1"/>
    <col min="3" max="3" width="16.7109375" style="23" customWidth="1"/>
    <col min="4" max="4" width="32.7109375" style="22" customWidth="1"/>
    <col min="5" max="8" width="16.7109375" style="24" customWidth="1"/>
    <col min="9" max="9" width="48.7109375" style="22" customWidth="1"/>
    <col min="10" max="16384" width="9.140625" style="2" customWidth="1"/>
  </cols>
  <sheetData>
    <row r="1" spans="1:10" ht="30" customHeight="1">
      <c r="A1" s="159" t="s">
        <v>0</v>
      </c>
      <c r="B1" s="229" t="s">
        <v>407</v>
      </c>
      <c r="C1" s="166"/>
      <c r="D1" s="166"/>
      <c r="E1" s="166"/>
      <c r="F1" s="166"/>
      <c r="G1" s="166"/>
      <c r="H1" s="166"/>
      <c r="I1" s="167"/>
      <c r="J1" s="147"/>
    </row>
    <row r="2" spans="1:10" s="154" customFormat="1" ht="30" customHeight="1" thickBot="1">
      <c r="A2" s="149" t="s">
        <v>1</v>
      </c>
      <c r="B2" s="135" t="s">
        <v>246</v>
      </c>
      <c r="C2" s="150"/>
      <c r="D2" s="141"/>
      <c r="E2" s="151"/>
      <c r="F2" s="151"/>
      <c r="G2" s="151"/>
      <c r="H2" s="151"/>
      <c r="I2" s="152"/>
      <c r="J2" s="153">
        <f>IF(COUNTIFS(B2,"*Účastník prokázal*"),2,IF(COUNTIFS(B2,"*Účastník zatím neprokázal*"),3,IF(COUNTIFS(B2,"*Účastník neprokázal*"),4,1)))</f>
        <v>3</v>
      </c>
    </row>
    <row r="3" spans="1:10" ht="30" customHeight="1" thickBot="1">
      <c r="A3" s="137" t="s">
        <v>2</v>
      </c>
      <c r="B3" s="29" t="s">
        <v>3</v>
      </c>
      <c r="C3" s="29" t="s">
        <v>4</v>
      </c>
      <c r="D3" s="29" t="s">
        <v>5</v>
      </c>
      <c r="E3" s="29" t="s">
        <v>6</v>
      </c>
      <c r="F3" s="29" t="s">
        <v>7</v>
      </c>
      <c r="G3" s="29" t="s">
        <v>8</v>
      </c>
      <c r="H3" s="29" t="s">
        <v>9</v>
      </c>
      <c r="I3" s="53" t="s">
        <v>10</v>
      </c>
      <c r="J3" s="147"/>
    </row>
    <row r="4" spans="1:10" s="16" customFormat="1" ht="30" customHeight="1">
      <c r="A4" s="138"/>
      <c r="B4" s="139" t="s">
        <v>11</v>
      </c>
      <c r="C4" s="71"/>
      <c r="D4" s="72"/>
      <c r="E4" s="73"/>
      <c r="F4" s="73"/>
      <c r="G4" s="73"/>
      <c r="H4" s="73"/>
      <c r="I4" s="74"/>
      <c r="J4" s="148"/>
    </row>
    <row r="5" spans="1:10" ht="15">
      <c r="A5" s="8"/>
      <c r="B5" s="158" t="s">
        <v>67</v>
      </c>
      <c r="C5" s="40" t="s">
        <v>421</v>
      </c>
      <c r="D5" s="101"/>
      <c r="E5" s="102"/>
      <c r="F5" s="102"/>
      <c r="G5" s="102"/>
      <c r="H5" s="102"/>
      <c r="I5" s="103"/>
      <c r="J5" s="147"/>
    </row>
    <row r="6" spans="1:10" ht="15">
      <c r="A6" s="8"/>
      <c r="B6" s="158" t="s">
        <v>66</v>
      </c>
      <c r="C6" s="40" t="s">
        <v>420</v>
      </c>
      <c r="D6" s="101"/>
      <c r="E6" s="102"/>
      <c r="F6" s="102"/>
      <c r="G6" s="102"/>
      <c r="H6" s="102"/>
      <c r="I6" s="103"/>
      <c r="J6" s="147"/>
    </row>
    <row r="7" spans="1:10" ht="15">
      <c r="A7" s="9"/>
      <c r="B7" s="47" t="s">
        <v>12</v>
      </c>
      <c r="C7" s="40" t="s">
        <v>422</v>
      </c>
      <c r="D7" s="216"/>
      <c r="E7" s="27"/>
      <c r="F7" s="27"/>
      <c r="G7" s="27"/>
      <c r="H7" s="27"/>
      <c r="I7" s="54"/>
      <c r="J7" s="147"/>
    </row>
    <row r="8" spans="1:10" ht="15">
      <c r="A8" s="9"/>
      <c r="B8" s="47" t="s">
        <v>13</v>
      </c>
      <c r="C8" s="40" t="s">
        <v>423</v>
      </c>
      <c r="D8" s="216"/>
      <c r="E8" s="27"/>
      <c r="F8" s="27"/>
      <c r="G8" s="27"/>
      <c r="H8" s="27"/>
      <c r="I8" s="54"/>
      <c r="J8" s="147"/>
    </row>
    <row r="9" spans="1:10" ht="15.75" thickBot="1">
      <c r="A9" s="12"/>
      <c r="B9" s="119" t="s">
        <v>14</v>
      </c>
      <c r="C9" s="199" t="s">
        <v>424</v>
      </c>
      <c r="D9" s="217"/>
      <c r="E9" s="63"/>
      <c r="F9" s="63"/>
      <c r="G9" s="63"/>
      <c r="H9" s="63"/>
      <c r="I9" s="136"/>
      <c r="J9" s="147"/>
    </row>
    <row r="11" ht="15">
      <c r="A11" s="363" t="s">
        <v>425</v>
      </c>
    </row>
  </sheetData>
  <conditionalFormatting sqref="H4:H9">
    <cfRule type="containsText" priority="28" dxfId="2" operator="containsText" text="nutno doplnit">
      <formula>NOT(ISERROR(SEARCH("nutno doplnit",H4)))</formula>
    </cfRule>
  </conditionalFormatting>
  <conditionalFormatting sqref="A2:I2">
    <cfRule type="expression" priority="49" dxfId="3">
      <formula>$J$2=4</formula>
    </cfRule>
    <cfRule type="expression" priority="50" dxfId="2">
      <formula>$J$2=3</formula>
    </cfRule>
    <cfRule type="expression" priority="51" dxfId="1">
      <formula>$J$2=2</formula>
    </cfRule>
    <cfRule type="expression" priority="52" dxfId="0">
      <formula>$J$2=1</formula>
    </cfRule>
  </conditionalFormatting>
  <dataValidations count="1">
    <dataValidation type="list" allowBlank="1" showInputMessage="1" showErrorMessage="1" sqref="B2">
      <formula1>Zdroj!$B$40:$B$43</formula1>
    </dataValidation>
  </dataValidations>
  <hyperlinks>
    <hyperlink ref="C9" r:id="rId1" display="mailto:batka@bak.cz"/>
  </hyperlinks>
  <printOptions/>
  <pageMargins left="0.25" right="0.25" top="0.75" bottom="0.75" header="0.3" footer="0.3"/>
  <pageSetup fitToHeight="0" fitToWidth="1" horizontalDpi="600" verticalDpi="600" orientation="landscape" paperSize="9" scale="5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104B2-CBCD-4D4E-9436-2115D06F0929}">
  <sheetPr>
    <pageSetUpPr fitToPage="1"/>
  </sheetPr>
  <dimension ref="A1:J130"/>
  <sheetViews>
    <sheetView showGridLines="0" zoomScale="70" zoomScaleNormal="70" workbookViewId="0" topLeftCell="A1">
      <pane ySplit="3" topLeftCell="A25" activePane="bottomLeft" state="frozen"/>
      <selection pane="bottomLeft" activeCell="D123" sqref="D123"/>
    </sheetView>
  </sheetViews>
  <sheetFormatPr defaultColWidth="9.140625" defaultRowHeight="15"/>
  <cols>
    <col min="1" max="1" width="8.7109375" style="20" customWidth="1"/>
    <col min="2" max="2" width="64.7109375" style="25" customWidth="1"/>
    <col min="3" max="3" width="16.7109375" style="23" customWidth="1"/>
    <col min="4" max="4" width="32.7109375" style="22" customWidth="1"/>
    <col min="5" max="8" width="16.7109375" style="24" customWidth="1"/>
    <col min="9" max="9" width="48.7109375" style="22" customWidth="1"/>
    <col min="10" max="16384" width="9.140625" style="2" customWidth="1"/>
  </cols>
  <sheetData>
    <row r="1" spans="1:10" ht="30" customHeight="1">
      <c r="A1" s="159" t="s">
        <v>0</v>
      </c>
      <c r="B1" s="198" t="s">
        <v>263</v>
      </c>
      <c r="C1" s="166"/>
      <c r="D1" s="166"/>
      <c r="E1" s="166"/>
      <c r="F1" s="166"/>
      <c r="G1" s="166"/>
      <c r="H1" s="166"/>
      <c r="I1" s="167"/>
      <c r="J1" s="147"/>
    </row>
    <row r="2" spans="1:10" s="154" customFormat="1" ht="30" customHeight="1" thickBot="1">
      <c r="A2" s="149" t="s">
        <v>1</v>
      </c>
      <c r="B2" s="135" t="s">
        <v>105</v>
      </c>
      <c r="C2" s="150"/>
      <c r="D2" s="141"/>
      <c r="E2" s="151"/>
      <c r="F2" s="151"/>
      <c r="G2" s="151"/>
      <c r="H2" s="151"/>
      <c r="I2" s="152"/>
      <c r="J2" s="153">
        <f>IF(COUNTIFS(B2,"*Účastník prokázal*"),2,IF(COUNTIFS(B2,"*Účastník zatím neprokázal*"),3,IF(COUNTIFS(B2,"*Účastník neprokázal*"),4,1)))</f>
        <v>4</v>
      </c>
    </row>
    <row r="3" spans="1:10" ht="30" customHeight="1" thickBot="1">
      <c r="A3" s="137" t="s">
        <v>2</v>
      </c>
      <c r="B3" s="29" t="s">
        <v>3</v>
      </c>
      <c r="C3" s="29" t="s">
        <v>4</v>
      </c>
      <c r="D3" s="29" t="s">
        <v>5</v>
      </c>
      <c r="E3" s="29" t="s">
        <v>6</v>
      </c>
      <c r="F3" s="29" t="s">
        <v>7</v>
      </c>
      <c r="G3" s="29" t="s">
        <v>8</v>
      </c>
      <c r="H3" s="29" t="s">
        <v>9</v>
      </c>
      <c r="I3" s="53" t="s">
        <v>10</v>
      </c>
      <c r="J3" s="147"/>
    </row>
    <row r="4" spans="1:10" s="16" customFormat="1" ht="30" customHeight="1">
      <c r="A4" s="138"/>
      <c r="B4" s="139" t="s">
        <v>11</v>
      </c>
      <c r="C4" s="71"/>
      <c r="D4" s="72"/>
      <c r="E4" s="73"/>
      <c r="F4" s="73"/>
      <c r="G4" s="73"/>
      <c r="H4" s="73"/>
      <c r="I4" s="74"/>
      <c r="J4" s="148"/>
    </row>
    <row r="5" spans="1:10" ht="15">
      <c r="A5" s="8"/>
      <c r="B5" s="158" t="s">
        <v>67</v>
      </c>
      <c r="C5" s="40" t="s">
        <v>265</v>
      </c>
      <c r="D5" s="101"/>
      <c r="E5" s="102"/>
      <c r="F5" s="102"/>
      <c r="G5" s="102"/>
      <c r="H5" s="102"/>
      <c r="I5" s="103"/>
      <c r="J5" s="147"/>
    </row>
    <row r="6" spans="1:10" ht="15">
      <c r="A6" s="8"/>
      <c r="B6" s="158" t="s">
        <v>66</v>
      </c>
      <c r="C6" s="40" t="s">
        <v>264</v>
      </c>
      <c r="D6" s="101"/>
      <c r="E6" s="102"/>
      <c r="F6" s="102"/>
      <c r="G6" s="102"/>
      <c r="H6" s="102"/>
      <c r="I6" s="103"/>
      <c r="J6" s="147"/>
    </row>
    <row r="7" spans="1:10" ht="15">
      <c r="A7" s="9"/>
      <c r="B7" s="47" t="s">
        <v>12</v>
      </c>
      <c r="C7" s="40" t="s">
        <v>266</v>
      </c>
      <c r="D7" s="28"/>
      <c r="E7" s="27"/>
      <c r="F7" s="27"/>
      <c r="G7" s="27"/>
      <c r="H7" s="27"/>
      <c r="I7" s="54"/>
      <c r="J7" s="147"/>
    </row>
    <row r="8" spans="1:10" ht="15">
      <c r="A8" s="9"/>
      <c r="B8" s="47" t="s">
        <v>13</v>
      </c>
      <c r="C8" s="40" t="s">
        <v>267</v>
      </c>
      <c r="D8" s="28"/>
      <c r="E8" s="27"/>
      <c r="F8" s="27"/>
      <c r="G8" s="27"/>
      <c r="H8" s="27"/>
      <c r="I8" s="54"/>
      <c r="J8" s="147"/>
    </row>
    <row r="9" spans="1:10" ht="15.75" thickBot="1">
      <c r="A9" s="12"/>
      <c r="B9" s="119" t="s">
        <v>14</v>
      </c>
      <c r="C9" s="199" t="s">
        <v>268</v>
      </c>
      <c r="D9" s="62"/>
      <c r="E9" s="63"/>
      <c r="F9" s="63"/>
      <c r="G9" s="63"/>
      <c r="H9" s="63"/>
      <c r="I9" s="136"/>
      <c r="J9" s="147"/>
    </row>
    <row r="10" spans="1:10" s="16" customFormat="1" ht="30" customHeight="1">
      <c r="A10" s="138">
        <v>1</v>
      </c>
      <c r="B10" s="139" t="s">
        <v>15</v>
      </c>
      <c r="C10" s="71"/>
      <c r="D10" s="72"/>
      <c r="E10" s="73"/>
      <c r="F10" s="73"/>
      <c r="G10" s="73"/>
      <c r="H10" s="73"/>
      <c r="I10" s="74"/>
      <c r="J10" s="148"/>
    </row>
    <row r="11" spans="1:10" ht="30" customHeight="1" thickBot="1">
      <c r="A11" s="144" t="s">
        <v>1</v>
      </c>
      <c r="B11" s="140" t="s">
        <v>16</v>
      </c>
      <c r="C11" s="63"/>
      <c r="D11" s="62"/>
      <c r="E11" s="63"/>
      <c r="F11" s="63"/>
      <c r="G11" s="63"/>
      <c r="H11" s="63"/>
      <c r="I11" s="136"/>
      <c r="J11" s="147">
        <f>IF(COUNTIFS(B11,"*Účastník prokázal*"),2,IF(COUNTIFS(B11,"*Účastník zatím neprokázal*"),3,IF(COUNTIFS(B11,"*Účastník neprokázal*"),4,1)))</f>
        <v>2</v>
      </c>
    </row>
    <row r="12" spans="1:10" ht="15">
      <c r="A12" s="8"/>
      <c r="B12" s="130" t="s">
        <v>17</v>
      </c>
      <c r="C12" s="100"/>
      <c r="D12" s="101"/>
      <c r="E12" s="102"/>
      <c r="F12" s="102"/>
      <c r="G12" s="102"/>
      <c r="H12" s="102"/>
      <c r="I12" s="103"/>
      <c r="J12" s="147"/>
    </row>
    <row r="13" spans="1:10" ht="38.25">
      <c r="A13" s="9"/>
      <c r="B13" s="120" t="s">
        <v>18</v>
      </c>
      <c r="C13" s="1" t="s">
        <v>19</v>
      </c>
      <c r="D13" s="32"/>
      <c r="E13" s="3" t="s">
        <v>20</v>
      </c>
      <c r="F13" s="3" t="s">
        <v>19</v>
      </c>
      <c r="G13" s="3" t="s">
        <v>21</v>
      </c>
      <c r="H13" s="3" t="s">
        <v>21</v>
      </c>
      <c r="I13" s="55"/>
      <c r="J13" s="147"/>
    </row>
    <row r="14" spans="1:10" ht="26.25" thickBot="1">
      <c r="A14" s="10"/>
      <c r="B14" s="142" t="s">
        <v>22</v>
      </c>
      <c r="C14" s="5" t="s">
        <v>19</v>
      </c>
      <c r="D14" s="45"/>
      <c r="E14" s="5" t="s">
        <v>20</v>
      </c>
      <c r="F14" s="5" t="s">
        <v>19</v>
      </c>
      <c r="G14" s="6" t="s">
        <v>21</v>
      </c>
      <c r="H14" s="5" t="s">
        <v>21</v>
      </c>
      <c r="I14" s="61"/>
      <c r="J14" s="147"/>
    </row>
    <row r="15" spans="1:10" s="16" customFormat="1" ht="30" customHeight="1">
      <c r="A15" s="138">
        <v>2</v>
      </c>
      <c r="B15" s="139" t="s">
        <v>23</v>
      </c>
      <c r="C15" s="71"/>
      <c r="D15" s="72"/>
      <c r="E15" s="73"/>
      <c r="F15" s="73"/>
      <c r="G15" s="73"/>
      <c r="H15" s="73"/>
      <c r="I15" s="74"/>
      <c r="J15" s="148"/>
    </row>
    <row r="16" spans="1:10" ht="30" customHeight="1" thickBot="1">
      <c r="A16" s="145" t="s">
        <v>1</v>
      </c>
      <c r="B16" s="143" t="s">
        <v>24</v>
      </c>
      <c r="C16" s="128"/>
      <c r="D16" s="110"/>
      <c r="E16" s="128"/>
      <c r="F16" s="128"/>
      <c r="G16" s="128"/>
      <c r="H16" s="128"/>
      <c r="I16" s="129"/>
      <c r="J16" s="147">
        <f>IF(COUNTIFS(B16,"*Účastník prokázal*"),2,IF(COUNTIFS(B16,"*Účastník zatím neprokázal*"),3,IF(COUNTIFS(B16,"*Účastník neprokázal*"),4,1)))</f>
        <v>2</v>
      </c>
    </row>
    <row r="17" spans="1:10" ht="13.5" thickBot="1">
      <c r="A17" s="94"/>
      <c r="B17" s="126" t="s">
        <v>25</v>
      </c>
      <c r="C17" s="123" t="s">
        <v>19</v>
      </c>
      <c r="D17" s="31" t="s">
        <v>269</v>
      </c>
      <c r="E17" s="124" t="s">
        <v>71</v>
      </c>
      <c r="F17" s="124" t="s">
        <v>19</v>
      </c>
      <c r="G17" s="124" t="s">
        <v>19</v>
      </c>
      <c r="H17" s="124" t="s">
        <v>81</v>
      </c>
      <c r="I17" s="125"/>
      <c r="J17" s="147"/>
    </row>
    <row r="18" spans="1:10" s="16" customFormat="1" ht="30" customHeight="1" thickBot="1">
      <c r="A18" s="4">
        <v>3</v>
      </c>
      <c r="B18" s="111" t="s">
        <v>28</v>
      </c>
      <c r="C18" s="90"/>
      <c r="D18" s="91"/>
      <c r="E18" s="92"/>
      <c r="F18" s="92"/>
      <c r="G18" s="92"/>
      <c r="H18" s="92"/>
      <c r="I18" s="93"/>
      <c r="J18" s="148"/>
    </row>
    <row r="19" spans="1:10" ht="30" customHeight="1" thickBot="1">
      <c r="A19" s="146" t="s">
        <v>1</v>
      </c>
      <c r="B19" s="134" t="s">
        <v>72</v>
      </c>
      <c r="C19" s="131"/>
      <c r="D19" s="132"/>
      <c r="E19" s="131"/>
      <c r="F19" s="131"/>
      <c r="G19" s="131"/>
      <c r="H19" s="131"/>
      <c r="I19" s="133"/>
      <c r="J19" s="147">
        <f>IF(COUNTIFS(B19,"*Účastník prokázal*"),2,IF(COUNTIFS(B19,"*Účastník zatím neprokázal*"),3,IF(COUNTIFS(B19,"*Účastník neprokázal*"),4,1)))</f>
        <v>2</v>
      </c>
    </row>
    <row r="20" spans="1:10" s="21" customFormat="1" ht="30" customHeight="1">
      <c r="A20" s="15" t="s">
        <v>29</v>
      </c>
      <c r="B20" s="95" t="s">
        <v>30</v>
      </c>
      <c r="C20" s="96"/>
      <c r="D20" s="97"/>
      <c r="E20" s="98"/>
      <c r="F20" s="98"/>
      <c r="G20" s="98"/>
      <c r="H20" s="98"/>
      <c r="I20" s="99"/>
      <c r="J20" s="147"/>
    </row>
    <row r="21" spans="1:10" ht="15">
      <c r="A21" s="9"/>
      <c r="B21" s="127" t="s">
        <v>31</v>
      </c>
      <c r="C21" s="123" t="s">
        <v>19</v>
      </c>
      <c r="D21" s="31" t="s">
        <v>269</v>
      </c>
      <c r="E21" s="124" t="s">
        <v>71</v>
      </c>
      <c r="F21" s="124" t="s">
        <v>19</v>
      </c>
      <c r="G21" s="124" t="s">
        <v>19</v>
      </c>
      <c r="H21" s="124" t="s">
        <v>81</v>
      </c>
      <c r="I21" s="55"/>
      <c r="J21" s="147"/>
    </row>
    <row r="22" spans="1:10" s="21" customFormat="1" ht="30" customHeight="1">
      <c r="A22" s="11" t="s">
        <v>32</v>
      </c>
      <c r="B22" s="33" t="s">
        <v>33</v>
      </c>
      <c r="C22" s="34"/>
      <c r="D22" s="36"/>
      <c r="E22" s="35"/>
      <c r="F22" s="35"/>
      <c r="G22" s="35"/>
      <c r="H22" s="35"/>
      <c r="I22" s="57"/>
      <c r="J22" s="147"/>
    </row>
    <row r="23" spans="1:10" ht="13.5" thickBot="1">
      <c r="A23" s="9"/>
      <c r="B23" s="127" t="s">
        <v>34</v>
      </c>
      <c r="C23" s="123" t="s">
        <v>19</v>
      </c>
      <c r="D23" s="31" t="s">
        <v>269</v>
      </c>
      <c r="E23" s="124" t="s">
        <v>71</v>
      </c>
      <c r="F23" s="124" t="s">
        <v>19</v>
      </c>
      <c r="G23" s="124" t="s">
        <v>19</v>
      </c>
      <c r="H23" s="124" t="s">
        <v>81</v>
      </c>
      <c r="I23" s="55"/>
      <c r="J23" s="147"/>
    </row>
    <row r="24" spans="1:10" s="16" customFormat="1" ht="30" customHeight="1" thickBot="1">
      <c r="A24" s="14" t="s">
        <v>118</v>
      </c>
      <c r="B24" s="112" t="s">
        <v>38</v>
      </c>
      <c r="C24" s="65"/>
      <c r="D24" s="66"/>
      <c r="E24" s="67"/>
      <c r="F24" s="67"/>
      <c r="G24" s="67"/>
      <c r="H24" s="67"/>
      <c r="I24" s="68"/>
      <c r="J24" s="148"/>
    </row>
    <row r="25" spans="1:10" ht="30" customHeight="1" thickBot="1">
      <c r="A25" s="146" t="s">
        <v>1</v>
      </c>
      <c r="B25" s="134" t="s">
        <v>73</v>
      </c>
      <c r="C25" s="131"/>
      <c r="D25" s="132"/>
      <c r="E25" s="131"/>
      <c r="F25" s="131"/>
      <c r="G25" s="131"/>
      <c r="H25" s="131"/>
      <c r="I25" s="133"/>
      <c r="J25" s="147">
        <f>IF(COUNTIFS(B25,"*Účastník prokázal*"),2,IF(COUNTIFS(B25,"*Účastník zatím neprokázal*"),3,IF(COUNTIFS(B25,"*Účastník neprokázal*"),4,1)))</f>
        <v>2</v>
      </c>
    </row>
    <row r="26" spans="1:10" ht="30" customHeight="1" thickBot="1">
      <c r="A26" s="80" t="s">
        <v>119</v>
      </c>
      <c r="B26" s="113" t="s">
        <v>117</v>
      </c>
      <c r="C26" s="76"/>
      <c r="D26" s="77"/>
      <c r="E26" s="78"/>
      <c r="F26" s="78"/>
      <c r="G26" s="78"/>
      <c r="H26" s="78"/>
      <c r="I26" s="79"/>
      <c r="J26" s="147"/>
    </row>
    <row r="27" spans="1:10" ht="30" customHeight="1">
      <c r="A27" s="81"/>
      <c r="B27" s="114" t="s">
        <v>129</v>
      </c>
      <c r="C27" s="86"/>
      <c r="D27" s="87"/>
      <c r="E27" s="88"/>
      <c r="F27" s="88"/>
      <c r="G27" s="88"/>
      <c r="H27" s="88"/>
      <c r="I27" s="89"/>
      <c r="J27" s="147"/>
    </row>
    <row r="28" spans="1:10" ht="15">
      <c r="A28" s="58"/>
      <c r="B28" s="115" t="s">
        <v>40</v>
      </c>
      <c r="C28" s="37"/>
      <c r="D28" s="39"/>
      <c r="E28" s="38"/>
      <c r="F28" s="38"/>
      <c r="G28" s="38"/>
      <c r="H28" s="38"/>
      <c r="I28" s="59"/>
      <c r="J28" s="147"/>
    </row>
    <row r="29" spans="1:10" ht="30" customHeight="1">
      <c r="A29" s="9"/>
      <c r="B29" s="116" t="s">
        <v>41</v>
      </c>
      <c r="C29" s="49" t="s">
        <v>270</v>
      </c>
      <c r="D29" s="28"/>
      <c r="E29" s="27"/>
      <c r="F29" s="27"/>
      <c r="G29" s="27"/>
      <c r="H29" s="27"/>
      <c r="I29" s="54"/>
      <c r="J29" s="147"/>
    </row>
    <row r="30" spans="1:10" ht="15">
      <c r="A30" s="9"/>
      <c r="B30" s="47" t="s">
        <v>42</v>
      </c>
      <c r="C30" s="40" t="s">
        <v>271</v>
      </c>
      <c r="D30" s="28"/>
      <c r="E30" s="27"/>
      <c r="F30" s="27"/>
      <c r="G30" s="27"/>
      <c r="H30" s="27"/>
      <c r="I30" s="54"/>
      <c r="J30" s="147"/>
    </row>
    <row r="31" spans="1:10" ht="15">
      <c r="A31" s="9"/>
      <c r="B31" s="47" t="s">
        <v>43</v>
      </c>
      <c r="C31" s="40" t="s">
        <v>272</v>
      </c>
      <c r="D31" s="28"/>
      <c r="E31" s="27"/>
      <c r="F31" s="27"/>
      <c r="G31" s="27"/>
      <c r="H31" s="27"/>
      <c r="I31" s="54"/>
      <c r="J31" s="147"/>
    </row>
    <row r="32" spans="1:10" ht="15">
      <c r="A32" s="58"/>
      <c r="B32" s="115" t="s">
        <v>44</v>
      </c>
      <c r="C32" s="41"/>
      <c r="D32" s="43"/>
      <c r="E32" s="42"/>
      <c r="F32" s="42"/>
      <c r="G32" s="42"/>
      <c r="H32" s="42"/>
      <c r="I32" s="60"/>
      <c r="J32" s="147"/>
    </row>
    <row r="33" spans="1:10" ht="25.5">
      <c r="A33" s="9"/>
      <c r="B33" s="44" t="s">
        <v>47</v>
      </c>
      <c r="C33" s="1" t="s">
        <v>19</v>
      </c>
      <c r="D33" s="30" t="s">
        <v>273</v>
      </c>
      <c r="E33" s="1" t="s">
        <v>45</v>
      </c>
      <c r="F33" s="1" t="s">
        <v>19</v>
      </c>
      <c r="G33" s="3" t="s">
        <v>46</v>
      </c>
      <c r="H33" s="1" t="s">
        <v>101</v>
      </c>
      <c r="I33" s="56"/>
      <c r="J33" s="147"/>
    </row>
    <row r="34" spans="1:10" ht="25.5">
      <c r="A34" s="9"/>
      <c r="B34" s="44" t="s">
        <v>124</v>
      </c>
      <c r="C34" s="1" t="s">
        <v>19</v>
      </c>
      <c r="D34" s="32" t="s">
        <v>274</v>
      </c>
      <c r="E34" s="1" t="s">
        <v>45</v>
      </c>
      <c r="F34" s="1" t="s">
        <v>19</v>
      </c>
      <c r="G34" s="3" t="s">
        <v>46</v>
      </c>
      <c r="H34" s="1" t="s">
        <v>101</v>
      </c>
      <c r="I34" s="56"/>
      <c r="J34" s="147"/>
    </row>
    <row r="35" spans="1:10" ht="25.5">
      <c r="A35" s="9"/>
      <c r="B35" s="44" t="s">
        <v>123</v>
      </c>
      <c r="C35" s="3" t="s">
        <v>19</v>
      </c>
      <c r="D35" s="32"/>
      <c r="E35" s="3" t="s">
        <v>45</v>
      </c>
      <c r="F35" s="3" t="s">
        <v>19</v>
      </c>
      <c r="G35" s="3" t="s">
        <v>46</v>
      </c>
      <c r="H35" s="1" t="s">
        <v>101</v>
      </c>
      <c r="I35" s="56"/>
      <c r="J35" s="147"/>
    </row>
    <row r="36" spans="1:10" ht="26.25" customHeight="1" thickBot="1">
      <c r="A36" s="12"/>
      <c r="B36" s="75" t="s">
        <v>100</v>
      </c>
      <c r="C36" s="17" t="s">
        <v>19</v>
      </c>
      <c r="D36" s="70" t="s">
        <v>285</v>
      </c>
      <c r="E36" s="17" t="s">
        <v>57</v>
      </c>
      <c r="F36" s="17" t="s">
        <v>19</v>
      </c>
      <c r="G36" s="17" t="s">
        <v>46</v>
      </c>
      <c r="H36" s="155" t="s">
        <v>81</v>
      </c>
      <c r="I36" s="64" t="s">
        <v>286</v>
      </c>
      <c r="J36" s="147"/>
    </row>
    <row r="37" spans="1:10" ht="30" customHeight="1">
      <c r="A37" s="81"/>
      <c r="B37" s="114" t="s">
        <v>133</v>
      </c>
      <c r="C37" s="86"/>
      <c r="D37" s="87"/>
      <c r="E37" s="88"/>
      <c r="F37" s="88"/>
      <c r="G37" s="88"/>
      <c r="H37" s="88"/>
      <c r="I37" s="89"/>
      <c r="J37" s="147"/>
    </row>
    <row r="38" spans="1:10" ht="15">
      <c r="A38" s="58"/>
      <c r="B38" s="115" t="s">
        <v>40</v>
      </c>
      <c r="C38" s="37"/>
      <c r="D38" s="39"/>
      <c r="E38" s="38"/>
      <c r="F38" s="38"/>
      <c r="G38" s="38"/>
      <c r="H38" s="38"/>
      <c r="I38" s="59"/>
      <c r="J38" s="147"/>
    </row>
    <row r="39" spans="1:10" ht="30" customHeight="1">
      <c r="A39" s="9"/>
      <c r="B39" s="116" t="s">
        <v>41</v>
      </c>
      <c r="C39" s="49" t="s">
        <v>275</v>
      </c>
      <c r="D39" s="28"/>
      <c r="E39" s="27"/>
      <c r="F39" s="27"/>
      <c r="G39" s="27"/>
      <c r="H39" s="27"/>
      <c r="I39" s="54"/>
      <c r="J39" s="147"/>
    </row>
    <row r="40" spans="1:10" ht="15">
      <c r="A40" s="9"/>
      <c r="B40" s="47" t="s">
        <v>42</v>
      </c>
      <c r="C40" s="40" t="s">
        <v>276</v>
      </c>
      <c r="D40" s="28"/>
      <c r="E40" s="27"/>
      <c r="F40" s="27"/>
      <c r="G40" s="27"/>
      <c r="H40" s="27"/>
      <c r="I40" s="54"/>
      <c r="J40" s="147"/>
    </row>
    <row r="41" spans="1:10" ht="15">
      <c r="A41" s="9"/>
      <c r="B41" s="47" t="s">
        <v>43</v>
      </c>
      <c r="C41" s="40" t="s">
        <v>277</v>
      </c>
      <c r="D41" s="28"/>
      <c r="E41" s="27"/>
      <c r="F41" s="27"/>
      <c r="G41" s="27"/>
      <c r="H41" s="27"/>
      <c r="I41" s="54"/>
      <c r="J41" s="147"/>
    </row>
    <row r="42" spans="1:10" ht="15">
      <c r="A42" s="58"/>
      <c r="B42" s="115" t="s">
        <v>44</v>
      </c>
      <c r="C42" s="41"/>
      <c r="D42" s="43"/>
      <c r="E42" s="42"/>
      <c r="F42" s="42"/>
      <c r="G42" s="42"/>
      <c r="H42" s="42"/>
      <c r="I42" s="60"/>
      <c r="J42" s="147"/>
    </row>
    <row r="43" spans="1:10" ht="25.5">
      <c r="A43" s="9"/>
      <c r="B43" s="44" t="s">
        <v>47</v>
      </c>
      <c r="C43" s="1" t="s">
        <v>19</v>
      </c>
      <c r="D43" s="30" t="s">
        <v>278</v>
      </c>
      <c r="E43" s="1" t="s">
        <v>45</v>
      </c>
      <c r="F43" s="1" t="s">
        <v>19</v>
      </c>
      <c r="G43" s="3" t="s">
        <v>46</v>
      </c>
      <c r="H43" s="1" t="s">
        <v>101</v>
      </c>
      <c r="I43" s="56"/>
      <c r="J43" s="147"/>
    </row>
    <row r="44" spans="1:10" ht="38.25">
      <c r="A44" s="9"/>
      <c r="B44" s="44" t="s">
        <v>124</v>
      </c>
      <c r="C44" s="1" t="s">
        <v>19</v>
      </c>
      <c r="D44" s="30" t="s">
        <v>279</v>
      </c>
      <c r="E44" s="1" t="s">
        <v>45</v>
      </c>
      <c r="F44" s="1" t="s">
        <v>19</v>
      </c>
      <c r="G44" s="3" t="s">
        <v>46</v>
      </c>
      <c r="H44" s="1" t="s">
        <v>101</v>
      </c>
      <c r="I44" s="56"/>
      <c r="J44" s="147"/>
    </row>
    <row r="45" spans="1:10" ht="25.5">
      <c r="A45" s="9"/>
      <c r="B45" s="44" t="s">
        <v>123</v>
      </c>
      <c r="C45" s="3" t="s">
        <v>19</v>
      </c>
      <c r="D45" s="32"/>
      <c r="E45" s="3" t="s">
        <v>45</v>
      </c>
      <c r="F45" s="3" t="s">
        <v>19</v>
      </c>
      <c r="G45" s="3" t="s">
        <v>46</v>
      </c>
      <c r="H45" s="1" t="s">
        <v>101</v>
      </c>
      <c r="I45" s="56"/>
      <c r="J45" s="147"/>
    </row>
    <row r="46" spans="1:10" ht="28.5" customHeight="1" thickBot="1">
      <c r="A46" s="12"/>
      <c r="B46" s="75" t="s">
        <v>100</v>
      </c>
      <c r="C46" s="17" t="s">
        <v>19</v>
      </c>
      <c r="D46" s="70" t="s">
        <v>287</v>
      </c>
      <c r="E46" s="17" t="s">
        <v>57</v>
      </c>
      <c r="F46" s="17" t="s">
        <v>19</v>
      </c>
      <c r="G46" s="17" t="s">
        <v>46</v>
      </c>
      <c r="H46" s="155" t="s">
        <v>81</v>
      </c>
      <c r="I46" s="64" t="s">
        <v>286</v>
      </c>
      <c r="J46" s="147"/>
    </row>
    <row r="47" spans="1:10" ht="30" customHeight="1">
      <c r="A47" s="81"/>
      <c r="B47" s="114" t="s">
        <v>137</v>
      </c>
      <c r="C47" s="86"/>
      <c r="D47" s="87"/>
      <c r="E47" s="88"/>
      <c r="F47" s="88"/>
      <c r="G47" s="88"/>
      <c r="H47" s="88"/>
      <c r="I47" s="89"/>
      <c r="J47" s="147"/>
    </row>
    <row r="48" spans="1:10" ht="15">
      <c r="A48" s="58"/>
      <c r="B48" s="115" t="s">
        <v>40</v>
      </c>
      <c r="C48" s="37"/>
      <c r="D48" s="39"/>
      <c r="E48" s="38"/>
      <c r="F48" s="38"/>
      <c r="G48" s="38"/>
      <c r="H48" s="38"/>
      <c r="I48" s="59"/>
      <c r="J48" s="147"/>
    </row>
    <row r="49" spans="1:10" ht="30" customHeight="1">
      <c r="A49" s="9"/>
      <c r="B49" s="116" t="s">
        <v>41</v>
      </c>
      <c r="C49" s="49" t="s">
        <v>280</v>
      </c>
      <c r="D49" s="28"/>
      <c r="E49" s="27"/>
      <c r="F49" s="27"/>
      <c r="G49" s="27"/>
      <c r="H49" s="27"/>
      <c r="I49" s="54"/>
      <c r="J49" s="147"/>
    </row>
    <row r="50" spans="1:10" ht="15">
      <c r="A50" s="9"/>
      <c r="B50" s="47" t="s">
        <v>42</v>
      </c>
      <c r="C50" s="40" t="s">
        <v>281</v>
      </c>
      <c r="D50" s="28"/>
      <c r="E50" s="27"/>
      <c r="F50" s="27"/>
      <c r="G50" s="27"/>
      <c r="H50" s="27"/>
      <c r="I50" s="54"/>
      <c r="J50" s="147"/>
    </row>
    <row r="51" spans="1:10" ht="15">
      <c r="A51" s="9"/>
      <c r="B51" s="47" t="s">
        <v>43</v>
      </c>
      <c r="C51" s="40" t="s">
        <v>282</v>
      </c>
      <c r="D51" s="28"/>
      <c r="E51" s="27"/>
      <c r="F51" s="27"/>
      <c r="G51" s="27"/>
      <c r="H51" s="27"/>
      <c r="I51" s="54"/>
      <c r="J51" s="147"/>
    </row>
    <row r="52" spans="1:10" ht="15">
      <c r="A52" s="58"/>
      <c r="B52" s="115" t="s">
        <v>44</v>
      </c>
      <c r="C52" s="41"/>
      <c r="D52" s="43"/>
      <c r="E52" s="42"/>
      <c r="F52" s="42"/>
      <c r="G52" s="42"/>
      <c r="H52" s="42"/>
      <c r="I52" s="60"/>
      <c r="J52" s="147"/>
    </row>
    <row r="53" spans="1:10" ht="25.5">
      <c r="A53" s="9"/>
      <c r="B53" s="44" t="s">
        <v>47</v>
      </c>
      <c r="C53" s="1" t="s">
        <v>19</v>
      </c>
      <c r="D53" s="30" t="s">
        <v>283</v>
      </c>
      <c r="E53" s="1" t="s">
        <v>45</v>
      </c>
      <c r="F53" s="1" t="s">
        <v>19</v>
      </c>
      <c r="G53" s="3" t="s">
        <v>46</v>
      </c>
      <c r="H53" s="1" t="s">
        <v>101</v>
      </c>
      <c r="I53" s="56"/>
      <c r="J53" s="147"/>
    </row>
    <row r="54" spans="1:10" ht="25.5">
      <c r="A54" s="9"/>
      <c r="B54" s="44" t="s">
        <v>124</v>
      </c>
      <c r="C54" s="1" t="s">
        <v>19</v>
      </c>
      <c r="D54" s="30" t="s">
        <v>284</v>
      </c>
      <c r="E54" s="1" t="s">
        <v>45</v>
      </c>
      <c r="F54" s="1" t="s">
        <v>19</v>
      </c>
      <c r="G54" s="3" t="s">
        <v>46</v>
      </c>
      <c r="H54" s="1" t="s">
        <v>101</v>
      </c>
      <c r="I54" s="56"/>
      <c r="J54" s="147"/>
    </row>
    <row r="55" spans="1:10" ht="25.5">
      <c r="A55" s="9"/>
      <c r="B55" s="44" t="s">
        <v>123</v>
      </c>
      <c r="C55" s="3" t="s">
        <v>19</v>
      </c>
      <c r="D55" s="32"/>
      <c r="E55" s="3" t="s">
        <v>45</v>
      </c>
      <c r="F55" s="3" t="s">
        <v>19</v>
      </c>
      <c r="G55" s="3" t="s">
        <v>46</v>
      </c>
      <c r="H55" s="1" t="s">
        <v>101</v>
      </c>
      <c r="I55" s="56"/>
      <c r="J55" s="147"/>
    </row>
    <row r="56" spans="1:10" ht="28.5" customHeight="1" thickBot="1">
      <c r="A56" s="12"/>
      <c r="B56" s="75" t="s">
        <v>100</v>
      </c>
      <c r="C56" s="17" t="s">
        <v>19</v>
      </c>
      <c r="D56" s="70" t="s">
        <v>283</v>
      </c>
      <c r="E56" s="17" t="s">
        <v>57</v>
      </c>
      <c r="F56" s="17" t="s">
        <v>19</v>
      </c>
      <c r="G56" s="17" t="s">
        <v>46</v>
      </c>
      <c r="H56" s="155" t="s">
        <v>81</v>
      </c>
      <c r="I56" s="64" t="s">
        <v>286</v>
      </c>
      <c r="J56" s="147"/>
    </row>
    <row r="57" spans="1:10" s="16" customFormat="1" ht="30" customHeight="1" thickBot="1">
      <c r="A57" s="4" t="s">
        <v>37</v>
      </c>
      <c r="B57" s="111" t="s">
        <v>48</v>
      </c>
      <c r="C57" s="90"/>
      <c r="D57" s="91"/>
      <c r="E57" s="92"/>
      <c r="F57" s="92"/>
      <c r="G57" s="92"/>
      <c r="H57" s="92"/>
      <c r="I57" s="93"/>
      <c r="J57" s="148"/>
    </row>
    <row r="58" spans="1:10" ht="30" customHeight="1" thickBot="1">
      <c r="A58" s="146" t="s">
        <v>1</v>
      </c>
      <c r="B58" s="134" t="s">
        <v>49</v>
      </c>
      <c r="C58" s="131"/>
      <c r="D58" s="132"/>
      <c r="E58" s="131"/>
      <c r="F58" s="131"/>
      <c r="G58" s="131"/>
      <c r="H58" s="131"/>
      <c r="I58" s="133"/>
      <c r="J58" s="147">
        <f>IF(COUNTIFS(B58,"*Účastník prokázal*"),2,IF(COUNTIFS(B58,"*Účastník zatím neprokázal*"),3,IF(COUNTIFS(B58,"*Účastník neprokázal*"),4,1)))</f>
        <v>2</v>
      </c>
    </row>
    <row r="59" spans="1:10" ht="30" customHeight="1" thickBot="1">
      <c r="A59" s="7" t="s">
        <v>39</v>
      </c>
      <c r="B59" s="109" t="s">
        <v>50</v>
      </c>
      <c r="C59" s="104"/>
      <c r="D59" s="105"/>
      <c r="E59" s="106"/>
      <c r="F59" s="106"/>
      <c r="G59" s="106"/>
      <c r="H59" s="106"/>
      <c r="I59" s="107"/>
      <c r="J59" s="147"/>
    </row>
    <row r="60" spans="1:10" ht="30" customHeight="1">
      <c r="A60" s="13"/>
      <c r="B60" s="117" t="s">
        <v>51</v>
      </c>
      <c r="C60" s="108" t="s">
        <v>288</v>
      </c>
      <c r="D60" s="50"/>
      <c r="E60" s="51"/>
      <c r="F60" s="51"/>
      <c r="G60" s="51"/>
      <c r="H60" s="51"/>
      <c r="I60" s="52"/>
      <c r="J60" s="147"/>
    </row>
    <row r="61" spans="1:10" ht="15">
      <c r="A61" s="9"/>
      <c r="B61" s="46" t="s">
        <v>52</v>
      </c>
      <c r="C61" s="40"/>
      <c r="D61" s="28"/>
      <c r="E61" s="27"/>
      <c r="F61" s="27"/>
      <c r="G61" s="27"/>
      <c r="H61" s="27"/>
      <c r="I61" s="54"/>
      <c r="J61" s="147"/>
    </row>
    <row r="62" spans="1:10" ht="38.25">
      <c r="A62" s="9"/>
      <c r="B62" s="44" t="s">
        <v>53</v>
      </c>
      <c r="C62" s="1" t="s">
        <v>19</v>
      </c>
      <c r="D62" s="32"/>
      <c r="E62" s="3" t="s">
        <v>45</v>
      </c>
      <c r="F62" s="3" t="s">
        <v>19</v>
      </c>
      <c r="G62" s="3" t="s">
        <v>46</v>
      </c>
      <c r="H62" s="1" t="s">
        <v>101</v>
      </c>
      <c r="I62" s="55"/>
      <c r="J62" s="147"/>
    </row>
    <row r="63" spans="1:10" ht="38.25">
      <c r="A63" s="9"/>
      <c r="B63" s="44" t="s">
        <v>54</v>
      </c>
      <c r="C63" s="1" t="s">
        <v>19</v>
      </c>
      <c r="D63" s="30"/>
      <c r="E63" s="1" t="s">
        <v>45</v>
      </c>
      <c r="F63" s="3" t="s">
        <v>19</v>
      </c>
      <c r="G63" s="3" t="s">
        <v>46</v>
      </c>
      <c r="H63" s="1" t="s">
        <v>101</v>
      </c>
      <c r="I63" s="56" t="s">
        <v>289</v>
      </c>
      <c r="J63" s="147"/>
    </row>
    <row r="64" spans="1:10" ht="26.25" thickBot="1">
      <c r="A64" s="12"/>
      <c r="B64" s="75" t="s">
        <v>102</v>
      </c>
      <c r="C64" s="17" t="s">
        <v>19</v>
      </c>
      <c r="D64" s="70"/>
      <c r="E64" s="17" t="s">
        <v>45</v>
      </c>
      <c r="F64" s="69" t="s">
        <v>19</v>
      </c>
      <c r="G64" s="69" t="s">
        <v>46</v>
      </c>
      <c r="H64" s="17" t="s">
        <v>101</v>
      </c>
      <c r="I64" s="64"/>
      <c r="J64" s="147"/>
    </row>
    <row r="65" spans="1:10" ht="30" customHeight="1">
      <c r="A65" s="81"/>
      <c r="B65" s="114" t="s">
        <v>55</v>
      </c>
      <c r="C65" s="82"/>
      <c r="D65" s="83"/>
      <c r="E65" s="84"/>
      <c r="F65" s="84"/>
      <c r="G65" s="84"/>
      <c r="H65" s="84"/>
      <c r="I65" s="85"/>
      <c r="J65" s="147"/>
    </row>
    <row r="66" spans="1:10" ht="15">
      <c r="A66" s="58"/>
      <c r="B66" s="115" t="s">
        <v>40</v>
      </c>
      <c r="C66" s="37"/>
      <c r="D66" s="39"/>
      <c r="E66" s="38"/>
      <c r="F66" s="38"/>
      <c r="G66" s="38"/>
      <c r="H66" s="38"/>
      <c r="I66" s="59"/>
      <c r="J66" s="147"/>
    </row>
    <row r="67" spans="1:10" ht="30" customHeight="1">
      <c r="A67" s="9"/>
      <c r="B67" s="116" t="s">
        <v>41</v>
      </c>
      <c r="C67" s="49" t="s">
        <v>275</v>
      </c>
      <c r="D67" s="28"/>
      <c r="E67" s="27"/>
      <c r="F67" s="27"/>
      <c r="G67" s="27"/>
      <c r="H67" s="27"/>
      <c r="I67" s="54"/>
      <c r="J67" s="147"/>
    </row>
    <row r="68" spans="1:10" ht="15">
      <c r="A68" s="9"/>
      <c r="B68" s="47" t="s">
        <v>42</v>
      </c>
      <c r="C68" s="40" t="s">
        <v>276</v>
      </c>
      <c r="D68" s="28"/>
      <c r="E68" s="27"/>
      <c r="F68" s="27"/>
      <c r="G68" s="27"/>
      <c r="H68" s="27"/>
      <c r="I68" s="56"/>
      <c r="J68" s="147"/>
    </row>
    <row r="69" spans="1:10" ht="15">
      <c r="A69" s="9"/>
      <c r="B69" s="47" t="s">
        <v>43</v>
      </c>
      <c r="C69" s="40" t="s">
        <v>277</v>
      </c>
      <c r="D69" s="28"/>
      <c r="E69" s="27"/>
      <c r="F69" s="27"/>
      <c r="G69" s="27"/>
      <c r="H69" s="27"/>
      <c r="I69" s="56"/>
      <c r="J69" s="147"/>
    </row>
    <row r="70" spans="1:10" ht="15">
      <c r="A70" s="58"/>
      <c r="B70" s="115" t="s">
        <v>44</v>
      </c>
      <c r="C70" s="41"/>
      <c r="D70" s="43"/>
      <c r="E70" s="42"/>
      <c r="F70" s="42"/>
      <c r="G70" s="42"/>
      <c r="H70" s="42"/>
      <c r="I70" s="60"/>
      <c r="J70" s="147"/>
    </row>
    <row r="71" spans="1:10" ht="25.5">
      <c r="A71" s="9"/>
      <c r="B71" s="44" t="s">
        <v>146</v>
      </c>
      <c r="C71" s="1" t="s">
        <v>19</v>
      </c>
      <c r="D71" s="30" t="s">
        <v>278</v>
      </c>
      <c r="E71" s="1" t="s">
        <v>45</v>
      </c>
      <c r="F71" s="3" t="s">
        <v>19</v>
      </c>
      <c r="G71" s="3" t="s">
        <v>46</v>
      </c>
      <c r="H71" s="1" t="s">
        <v>101</v>
      </c>
      <c r="I71" s="56"/>
      <c r="J71" s="147"/>
    </row>
    <row r="72" spans="1:10" ht="25.5">
      <c r="A72" s="9"/>
      <c r="B72" s="121" t="s">
        <v>56</v>
      </c>
      <c r="C72" s="40" t="s">
        <v>153</v>
      </c>
      <c r="D72" s="28"/>
      <c r="E72" s="27"/>
      <c r="F72" s="27"/>
      <c r="G72" s="27"/>
      <c r="H72" s="18" t="s">
        <v>81</v>
      </c>
      <c r="I72" s="56" t="s">
        <v>286</v>
      </c>
      <c r="J72" s="147"/>
    </row>
    <row r="73" spans="1:10" ht="38.25">
      <c r="A73" s="9"/>
      <c r="B73" s="44" t="s">
        <v>103</v>
      </c>
      <c r="C73" s="1" t="s">
        <v>19</v>
      </c>
      <c r="D73" s="30" t="s">
        <v>150</v>
      </c>
      <c r="E73" s="1" t="s">
        <v>45</v>
      </c>
      <c r="F73" s="3" t="s">
        <v>19</v>
      </c>
      <c r="G73" s="3" t="s">
        <v>46</v>
      </c>
      <c r="H73" s="1" t="s">
        <v>101</v>
      </c>
      <c r="I73" s="56"/>
      <c r="J73" s="147"/>
    </row>
    <row r="74" spans="1:10" ht="25.5">
      <c r="A74" s="9"/>
      <c r="B74" s="121" t="s">
        <v>56</v>
      </c>
      <c r="C74" s="40" t="s">
        <v>151</v>
      </c>
      <c r="D74" s="28"/>
      <c r="E74" s="27"/>
      <c r="F74" s="27"/>
      <c r="G74" s="27"/>
      <c r="H74" s="18" t="s">
        <v>81</v>
      </c>
      <c r="I74" s="56" t="s">
        <v>286</v>
      </c>
      <c r="J74" s="147"/>
    </row>
    <row r="75" spans="1:10" ht="38.25">
      <c r="A75" s="9"/>
      <c r="B75" s="44" t="s">
        <v>147</v>
      </c>
      <c r="C75" s="1" t="s">
        <v>19</v>
      </c>
      <c r="D75" s="30" t="s">
        <v>279</v>
      </c>
      <c r="E75" s="3" t="s">
        <v>45</v>
      </c>
      <c r="F75" s="3" t="s">
        <v>19</v>
      </c>
      <c r="G75" s="3" t="s">
        <v>46</v>
      </c>
      <c r="H75" s="1" t="s">
        <v>101</v>
      </c>
      <c r="I75" s="56"/>
      <c r="J75" s="147"/>
    </row>
    <row r="76" spans="1:10" ht="25.5">
      <c r="A76" s="9"/>
      <c r="B76" s="121" t="s">
        <v>56</v>
      </c>
      <c r="C76" s="40" t="s">
        <v>153</v>
      </c>
      <c r="D76" s="28"/>
      <c r="E76" s="27"/>
      <c r="F76" s="27"/>
      <c r="G76" s="27"/>
      <c r="H76" s="18" t="s">
        <v>81</v>
      </c>
      <c r="I76" s="56" t="s">
        <v>286</v>
      </c>
      <c r="J76" s="147"/>
    </row>
    <row r="77" spans="1:10" ht="25.5">
      <c r="A77" s="9"/>
      <c r="B77" s="44" t="s">
        <v>148</v>
      </c>
      <c r="C77" s="160" t="s">
        <v>19</v>
      </c>
      <c r="D77" s="30"/>
      <c r="E77" s="3" t="s">
        <v>45</v>
      </c>
      <c r="F77" s="3" t="s">
        <v>19</v>
      </c>
      <c r="G77" s="3" t="s">
        <v>46</v>
      </c>
      <c r="H77" s="1" t="s">
        <v>101</v>
      </c>
      <c r="I77" s="56"/>
      <c r="J77" s="147"/>
    </row>
    <row r="78" spans="1:10" ht="26.25" thickBot="1">
      <c r="A78" s="12"/>
      <c r="B78" s="122" t="s">
        <v>56</v>
      </c>
      <c r="C78" s="40" t="s">
        <v>290</v>
      </c>
      <c r="D78" s="62"/>
      <c r="E78" s="63"/>
      <c r="F78" s="63"/>
      <c r="G78" s="63"/>
      <c r="H78" s="19"/>
      <c r="I78" s="64"/>
      <c r="J78" s="147"/>
    </row>
    <row r="79" spans="1:10" ht="30" customHeight="1">
      <c r="A79" s="81"/>
      <c r="B79" s="114" t="s">
        <v>58</v>
      </c>
      <c r="C79" s="82"/>
      <c r="D79" s="83"/>
      <c r="E79" s="84"/>
      <c r="F79" s="84"/>
      <c r="G79" s="84"/>
      <c r="H79" s="84"/>
      <c r="I79" s="85"/>
      <c r="J79" s="147"/>
    </row>
    <row r="80" spans="1:10" ht="15">
      <c r="A80" s="58"/>
      <c r="B80" s="115" t="s">
        <v>40</v>
      </c>
      <c r="C80" s="37"/>
      <c r="D80" s="39"/>
      <c r="E80" s="38"/>
      <c r="F80" s="38"/>
      <c r="G80" s="38"/>
      <c r="H80" s="38"/>
      <c r="I80" s="59"/>
      <c r="J80" s="147"/>
    </row>
    <row r="81" spans="1:10" ht="30" customHeight="1">
      <c r="A81" s="9"/>
      <c r="B81" s="116" t="s">
        <v>41</v>
      </c>
      <c r="C81" s="200" t="s">
        <v>291</v>
      </c>
      <c r="D81" s="201"/>
      <c r="E81" s="202"/>
      <c r="F81" s="202"/>
      <c r="G81" s="202"/>
      <c r="H81" s="202"/>
      <c r="I81" s="54"/>
      <c r="J81" s="147"/>
    </row>
    <row r="82" spans="1:10" ht="15">
      <c r="A82" s="9"/>
      <c r="B82" s="47" t="s">
        <v>42</v>
      </c>
      <c r="C82" s="26" t="s">
        <v>292</v>
      </c>
      <c r="D82" s="28"/>
      <c r="E82" s="27"/>
      <c r="F82" s="27"/>
      <c r="G82" s="27"/>
      <c r="H82" s="27"/>
      <c r="I82" s="56"/>
      <c r="J82" s="147"/>
    </row>
    <row r="83" spans="1:10" ht="15">
      <c r="A83" s="9"/>
      <c r="B83" s="47" t="s">
        <v>43</v>
      </c>
      <c r="C83" s="40" t="s">
        <v>293</v>
      </c>
      <c r="D83" s="28"/>
      <c r="E83" s="27"/>
      <c r="F83" s="27"/>
      <c r="G83" s="27"/>
      <c r="H83" s="27"/>
      <c r="I83" s="56"/>
      <c r="J83" s="147"/>
    </row>
    <row r="84" spans="1:10" ht="15">
      <c r="A84" s="58"/>
      <c r="B84" s="115" t="s">
        <v>44</v>
      </c>
      <c r="C84" s="41"/>
      <c r="D84" s="43"/>
      <c r="E84" s="42"/>
      <c r="F84" s="42"/>
      <c r="G84" s="42"/>
      <c r="H84" s="42"/>
      <c r="I84" s="60"/>
      <c r="J84" s="147"/>
    </row>
    <row r="85" spans="1:10" ht="25.5">
      <c r="A85" s="9"/>
      <c r="B85" s="44" t="s">
        <v>146</v>
      </c>
      <c r="C85" s="1" t="s">
        <v>19</v>
      </c>
      <c r="D85" s="30" t="s">
        <v>294</v>
      </c>
      <c r="E85" s="1" t="s">
        <v>45</v>
      </c>
      <c r="F85" s="3" t="s">
        <v>19</v>
      </c>
      <c r="G85" s="3" t="s">
        <v>46</v>
      </c>
      <c r="H85" s="1" t="s">
        <v>101</v>
      </c>
      <c r="I85" s="56"/>
      <c r="J85" s="147"/>
    </row>
    <row r="86" spans="1:10" ht="25.5">
      <c r="A86" s="9"/>
      <c r="B86" s="121" t="s">
        <v>56</v>
      </c>
      <c r="C86" s="46" t="s">
        <v>151</v>
      </c>
      <c r="D86" s="30"/>
      <c r="E86" s="1" t="s">
        <v>76</v>
      </c>
      <c r="F86" s="3" t="s">
        <v>19</v>
      </c>
      <c r="G86" s="3" t="s">
        <v>46</v>
      </c>
      <c r="H86" s="18" t="s">
        <v>81</v>
      </c>
      <c r="I86" s="56" t="s">
        <v>286</v>
      </c>
      <c r="J86" s="147"/>
    </row>
    <row r="87" spans="1:10" ht="38.25">
      <c r="A87" s="9"/>
      <c r="B87" s="44" t="s">
        <v>103</v>
      </c>
      <c r="C87" s="1" t="s">
        <v>19</v>
      </c>
      <c r="D87" s="30" t="s">
        <v>150</v>
      </c>
      <c r="E87" s="1" t="s">
        <v>45</v>
      </c>
      <c r="F87" s="3" t="s">
        <v>19</v>
      </c>
      <c r="G87" s="3" t="s">
        <v>46</v>
      </c>
      <c r="H87" s="1" t="s">
        <v>101</v>
      </c>
      <c r="I87" s="56"/>
      <c r="J87" s="147"/>
    </row>
    <row r="88" spans="1:10" ht="25.5">
      <c r="A88" s="9"/>
      <c r="B88" s="121" t="s">
        <v>56</v>
      </c>
      <c r="C88" s="46" t="s">
        <v>151</v>
      </c>
      <c r="D88" s="30"/>
      <c r="E88" s="1" t="s">
        <v>76</v>
      </c>
      <c r="F88" s="3" t="s">
        <v>19</v>
      </c>
      <c r="G88" s="3" t="s">
        <v>46</v>
      </c>
      <c r="H88" s="18" t="s">
        <v>81</v>
      </c>
      <c r="I88" s="56" t="s">
        <v>286</v>
      </c>
      <c r="J88" s="147"/>
    </row>
    <row r="89" spans="1:10" ht="25.5">
      <c r="A89" s="9"/>
      <c r="B89" s="44" t="s">
        <v>147</v>
      </c>
      <c r="C89" s="1" t="s">
        <v>19</v>
      </c>
      <c r="D89" s="32" t="s">
        <v>295</v>
      </c>
      <c r="E89" s="3" t="s">
        <v>45</v>
      </c>
      <c r="F89" s="3" t="s">
        <v>19</v>
      </c>
      <c r="G89" s="3" t="s">
        <v>46</v>
      </c>
      <c r="H89" s="1" t="s">
        <v>101</v>
      </c>
      <c r="I89" s="56"/>
      <c r="J89" s="147"/>
    </row>
    <row r="90" spans="1:10" ht="25.5">
      <c r="A90" s="9"/>
      <c r="B90" s="121" t="s">
        <v>56</v>
      </c>
      <c r="C90" s="46" t="s">
        <v>151</v>
      </c>
      <c r="D90" s="30"/>
      <c r="E90" s="1" t="s">
        <v>57</v>
      </c>
      <c r="F90" s="3" t="s">
        <v>19</v>
      </c>
      <c r="G90" s="3" t="s">
        <v>46</v>
      </c>
      <c r="H90" s="18" t="s">
        <v>81</v>
      </c>
      <c r="I90" s="56" t="s">
        <v>286</v>
      </c>
      <c r="J90" s="147"/>
    </row>
    <row r="91" spans="1:10" ht="25.5">
      <c r="A91" s="9"/>
      <c r="B91" s="44" t="s">
        <v>148</v>
      </c>
      <c r="C91" s="160" t="s">
        <v>26</v>
      </c>
      <c r="D91" s="30"/>
      <c r="E91" s="1" t="s">
        <v>21</v>
      </c>
      <c r="F91" s="3" t="s">
        <v>21</v>
      </c>
      <c r="G91" s="3" t="s">
        <v>21</v>
      </c>
      <c r="H91" s="1" t="s">
        <v>21</v>
      </c>
      <c r="I91" s="56"/>
      <c r="J91" s="147"/>
    </row>
    <row r="92" spans="1:10" ht="26.25" thickBot="1">
      <c r="A92" s="12"/>
      <c r="B92" s="122" t="s">
        <v>56</v>
      </c>
      <c r="C92" s="46"/>
      <c r="D92" s="62"/>
      <c r="E92" s="63"/>
      <c r="F92" s="63"/>
      <c r="G92" s="63"/>
      <c r="H92" s="19"/>
      <c r="I92" s="64"/>
      <c r="J92" s="147"/>
    </row>
    <row r="93" spans="1:10" ht="30" customHeight="1">
      <c r="A93" s="81"/>
      <c r="B93" s="114" t="s">
        <v>162</v>
      </c>
      <c r="C93" s="82"/>
      <c r="D93" s="83"/>
      <c r="E93" s="84"/>
      <c r="F93" s="84"/>
      <c r="G93" s="84"/>
      <c r="H93" s="84"/>
      <c r="I93" s="85"/>
      <c r="J93" s="147"/>
    </row>
    <row r="94" spans="1:10" ht="15">
      <c r="A94" s="58"/>
      <c r="B94" s="115" t="s">
        <v>40</v>
      </c>
      <c r="C94" s="37"/>
      <c r="D94" s="39"/>
      <c r="E94" s="38"/>
      <c r="F94" s="38"/>
      <c r="G94" s="38"/>
      <c r="H94" s="38"/>
      <c r="I94" s="59"/>
      <c r="J94" s="147"/>
    </row>
    <row r="95" spans="1:10" ht="30" customHeight="1">
      <c r="A95" s="9"/>
      <c r="B95" s="116" t="s">
        <v>41</v>
      </c>
      <c r="C95" s="49" t="s">
        <v>296</v>
      </c>
      <c r="D95" s="28"/>
      <c r="E95" s="27"/>
      <c r="F95" s="27"/>
      <c r="G95" s="27"/>
      <c r="H95" s="27"/>
      <c r="I95" s="54"/>
      <c r="J95" s="147"/>
    </row>
    <row r="96" spans="1:10" ht="15">
      <c r="A96" s="9"/>
      <c r="B96" s="47" t="s">
        <v>42</v>
      </c>
      <c r="C96" s="26" t="s">
        <v>297</v>
      </c>
      <c r="D96" s="28"/>
      <c r="E96" s="27"/>
      <c r="F96" s="27"/>
      <c r="G96" s="27"/>
      <c r="H96" s="27"/>
      <c r="I96" s="56"/>
      <c r="J96" s="147"/>
    </row>
    <row r="97" spans="1:10" ht="15">
      <c r="A97" s="9"/>
      <c r="B97" s="47" t="s">
        <v>43</v>
      </c>
      <c r="C97" s="40" t="s">
        <v>298</v>
      </c>
      <c r="D97" s="28"/>
      <c r="E97" s="27"/>
      <c r="F97" s="27"/>
      <c r="G97" s="27"/>
      <c r="H97" s="27"/>
      <c r="I97" s="56"/>
      <c r="J97" s="147"/>
    </row>
    <row r="98" spans="1:10" ht="15">
      <c r="A98" s="58"/>
      <c r="B98" s="115" t="s">
        <v>44</v>
      </c>
      <c r="C98" s="41"/>
      <c r="D98" s="43"/>
      <c r="E98" s="42"/>
      <c r="F98" s="42"/>
      <c r="G98" s="42"/>
      <c r="H98" s="42"/>
      <c r="I98" s="60"/>
      <c r="J98" s="147"/>
    </row>
    <row r="99" spans="1:10" ht="25.5">
      <c r="A99" s="9"/>
      <c r="B99" s="44" t="s">
        <v>146</v>
      </c>
      <c r="C99" s="1" t="s">
        <v>19</v>
      </c>
      <c r="D99" s="30" t="s">
        <v>299</v>
      </c>
      <c r="E99" s="1" t="s">
        <v>45</v>
      </c>
      <c r="F99" s="3" t="s">
        <v>19</v>
      </c>
      <c r="G99" s="3" t="s">
        <v>46</v>
      </c>
      <c r="H99" s="1" t="s">
        <v>101</v>
      </c>
      <c r="I99" s="56"/>
      <c r="J99" s="147"/>
    </row>
    <row r="100" spans="1:10" ht="25.5">
      <c r="A100" s="9"/>
      <c r="B100" s="121" t="s">
        <v>56</v>
      </c>
      <c r="C100" s="46" t="s">
        <v>151</v>
      </c>
      <c r="D100" s="30"/>
      <c r="E100" s="1" t="s">
        <v>76</v>
      </c>
      <c r="F100" s="3" t="s">
        <v>19</v>
      </c>
      <c r="G100" s="3" t="s">
        <v>46</v>
      </c>
      <c r="H100" s="18" t="s">
        <v>81</v>
      </c>
      <c r="I100" s="56" t="s">
        <v>154</v>
      </c>
      <c r="J100" s="147"/>
    </row>
    <row r="101" spans="1:10" ht="38.25">
      <c r="A101" s="9"/>
      <c r="B101" s="44" t="s">
        <v>103</v>
      </c>
      <c r="C101" s="1" t="s">
        <v>19</v>
      </c>
      <c r="D101" s="30" t="s">
        <v>300</v>
      </c>
      <c r="E101" s="1" t="s">
        <v>45</v>
      </c>
      <c r="F101" s="3" t="s">
        <v>19</v>
      </c>
      <c r="G101" s="3" t="s">
        <v>46</v>
      </c>
      <c r="H101" s="1" t="s">
        <v>101</v>
      </c>
      <c r="I101" s="56"/>
      <c r="J101" s="147"/>
    </row>
    <row r="102" spans="1:10" ht="25.5">
      <c r="A102" s="9"/>
      <c r="B102" s="121" t="s">
        <v>56</v>
      </c>
      <c r="C102" s="46" t="s">
        <v>151</v>
      </c>
      <c r="D102" s="30"/>
      <c r="E102" s="1" t="s">
        <v>76</v>
      </c>
      <c r="F102" s="3" t="s">
        <v>19</v>
      </c>
      <c r="G102" s="3" t="s">
        <v>46</v>
      </c>
      <c r="H102" s="18" t="s">
        <v>81</v>
      </c>
      <c r="I102" s="56" t="s">
        <v>154</v>
      </c>
      <c r="J102" s="147"/>
    </row>
    <row r="103" spans="1:10" ht="38.25">
      <c r="A103" s="9"/>
      <c r="B103" s="44" t="s">
        <v>147</v>
      </c>
      <c r="C103" s="1" t="s">
        <v>19</v>
      </c>
      <c r="D103" s="32" t="s">
        <v>301</v>
      </c>
      <c r="E103" s="3" t="s">
        <v>45</v>
      </c>
      <c r="F103" s="3" t="s">
        <v>19</v>
      </c>
      <c r="G103" s="3" t="s">
        <v>46</v>
      </c>
      <c r="H103" s="1" t="s">
        <v>101</v>
      </c>
      <c r="I103" s="56"/>
      <c r="J103" s="147"/>
    </row>
    <row r="104" spans="1:10" ht="25.5">
      <c r="A104" s="9"/>
      <c r="B104" s="121" t="s">
        <v>56</v>
      </c>
      <c r="C104" s="46" t="s">
        <v>151</v>
      </c>
      <c r="D104" s="30"/>
      <c r="E104" s="1" t="s">
        <v>76</v>
      </c>
      <c r="F104" s="3" t="s">
        <v>19</v>
      </c>
      <c r="G104" s="3" t="s">
        <v>46</v>
      </c>
      <c r="H104" s="18" t="s">
        <v>81</v>
      </c>
      <c r="I104" s="56" t="s">
        <v>154</v>
      </c>
      <c r="J104" s="147"/>
    </row>
    <row r="105" spans="1:10" ht="25.5">
      <c r="A105" s="9"/>
      <c r="B105" s="44" t="s">
        <v>148</v>
      </c>
      <c r="C105" s="160" t="s">
        <v>26</v>
      </c>
      <c r="D105" s="30"/>
      <c r="E105" s="1" t="s">
        <v>21</v>
      </c>
      <c r="F105" s="3" t="s">
        <v>21</v>
      </c>
      <c r="G105" s="3" t="s">
        <v>21</v>
      </c>
      <c r="H105" s="1" t="s">
        <v>21</v>
      </c>
      <c r="I105" s="56"/>
      <c r="J105" s="147"/>
    </row>
    <row r="106" spans="1:10" ht="26.25" thickBot="1">
      <c r="A106" s="12"/>
      <c r="B106" s="122" t="s">
        <v>56</v>
      </c>
      <c r="C106" s="40"/>
      <c r="D106" s="30"/>
      <c r="E106" s="1"/>
      <c r="F106" s="3"/>
      <c r="G106" s="3"/>
      <c r="H106" s="18"/>
      <c r="I106" s="56" t="s">
        <v>154</v>
      </c>
      <c r="J106" s="147"/>
    </row>
    <row r="107" spans="1:10" s="16" customFormat="1" ht="30" customHeight="1" thickBot="1">
      <c r="A107" s="4" t="s">
        <v>170</v>
      </c>
      <c r="B107" s="111" t="s">
        <v>61</v>
      </c>
      <c r="C107" s="90"/>
      <c r="D107" s="91"/>
      <c r="E107" s="92"/>
      <c r="F107" s="92"/>
      <c r="G107" s="92"/>
      <c r="H107" s="92"/>
      <c r="I107" s="93"/>
      <c r="J107" s="148"/>
    </row>
    <row r="108" spans="1:10" ht="30" customHeight="1" thickBot="1">
      <c r="A108" s="146" t="s">
        <v>1</v>
      </c>
      <c r="B108" s="134" t="s">
        <v>99</v>
      </c>
      <c r="C108" s="131"/>
      <c r="D108" s="132"/>
      <c r="E108" s="131"/>
      <c r="F108" s="131"/>
      <c r="G108" s="131"/>
      <c r="H108" s="131"/>
      <c r="I108" s="133"/>
      <c r="J108" s="147">
        <f>IF(COUNTIFS(B108,"*Účastník prokázal*"),2,IF(COUNTIFS(B108,"*Účastník zatím neprokázal*"),3,IF(COUNTIFS(B108,"*Účastník neprokázal*"),4,1)))</f>
        <v>4</v>
      </c>
    </row>
    <row r="109" spans="1:10" ht="30" customHeight="1">
      <c r="A109" s="81"/>
      <c r="B109" s="114" t="s">
        <v>63</v>
      </c>
      <c r="C109" s="82"/>
      <c r="D109" s="83"/>
      <c r="E109" s="84"/>
      <c r="F109" s="84"/>
      <c r="G109" s="84"/>
      <c r="H109" s="84"/>
      <c r="I109" s="85"/>
      <c r="J109" s="147"/>
    </row>
    <row r="110" spans="1:10" ht="15">
      <c r="A110" s="58"/>
      <c r="B110" s="118" t="s">
        <v>64</v>
      </c>
      <c r="C110" s="37"/>
      <c r="D110" s="39"/>
      <c r="E110" s="38"/>
      <c r="F110" s="38"/>
      <c r="G110" s="38"/>
      <c r="H110" s="38"/>
      <c r="I110" s="59"/>
      <c r="J110" s="147"/>
    </row>
    <row r="111" spans="1:10" ht="15">
      <c r="A111" s="9"/>
      <c r="B111" s="47" t="s">
        <v>65</v>
      </c>
      <c r="C111" s="48" t="s">
        <v>302</v>
      </c>
      <c r="D111" s="28"/>
      <c r="E111" s="27"/>
      <c r="F111" s="27"/>
      <c r="G111" s="27"/>
      <c r="H111" s="18"/>
      <c r="I111" s="56"/>
      <c r="J111" s="147"/>
    </row>
    <row r="112" spans="1:10" ht="15">
      <c r="A112" s="9"/>
      <c r="B112" s="47" t="s">
        <v>66</v>
      </c>
      <c r="C112" s="26" t="s">
        <v>264</v>
      </c>
      <c r="D112" s="28"/>
      <c r="E112" s="27"/>
      <c r="F112" s="27"/>
      <c r="G112" s="27"/>
      <c r="H112" s="27"/>
      <c r="I112" s="56"/>
      <c r="J112" s="147"/>
    </row>
    <row r="113" spans="1:10" ht="15">
      <c r="A113" s="9"/>
      <c r="B113" s="47" t="s">
        <v>67</v>
      </c>
      <c r="C113" s="26" t="s">
        <v>303</v>
      </c>
      <c r="D113" s="28"/>
      <c r="E113" s="27"/>
      <c r="F113" s="27"/>
      <c r="G113" s="27"/>
      <c r="H113" s="27"/>
      <c r="I113" s="56"/>
      <c r="J113" s="147"/>
    </row>
    <row r="114" spans="1:10" ht="15">
      <c r="A114" s="58"/>
      <c r="B114" s="118" t="s">
        <v>68</v>
      </c>
      <c r="C114" s="37"/>
      <c r="D114" s="39"/>
      <c r="E114" s="38"/>
      <c r="F114" s="38"/>
      <c r="G114" s="38"/>
      <c r="H114" s="38"/>
      <c r="I114" s="59"/>
      <c r="J114" s="147"/>
    </row>
    <row r="115" spans="1:10" ht="15">
      <c r="A115" s="9"/>
      <c r="B115" s="47" t="s">
        <v>69</v>
      </c>
      <c r="C115" s="281" t="s">
        <v>304</v>
      </c>
      <c r="D115" s="282"/>
      <c r="E115" s="282"/>
      <c r="F115" s="282"/>
      <c r="G115" s="27"/>
      <c r="H115" s="18"/>
      <c r="I115" s="56"/>
      <c r="J115" s="147"/>
    </row>
    <row r="116" spans="1:10" ht="27.75" customHeight="1">
      <c r="A116" s="9"/>
      <c r="B116" s="47" t="s">
        <v>70</v>
      </c>
      <c r="C116" s="288" t="s">
        <v>305</v>
      </c>
      <c r="D116" s="289"/>
      <c r="E116" s="289"/>
      <c r="F116" s="289"/>
      <c r="G116" s="290"/>
      <c r="H116" s="203"/>
      <c r="I116" s="56"/>
      <c r="J116" s="147"/>
    </row>
    <row r="117" spans="1:10" ht="76.5">
      <c r="A117" s="10"/>
      <c r="B117" s="47" t="s">
        <v>97</v>
      </c>
      <c r="C117" s="288" t="s">
        <v>306</v>
      </c>
      <c r="D117" s="290"/>
      <c r="E117" s="3" t="s">
        <v>71</v>
      </c>
      <c r="F117" s="3" t="s">
        <v>19</v>
      </c>
      <c r="G117" s="3" t="s">
        <v>46</v>
      </c>
      <c r="H117" s="1" t="s">
        <v>81</v>
      </c>
      <c r="I117" s="56" t="s">
        <v>419</v>
      </c>
      <c r="J117" s="147"/>
    </row>
    <row r="118" spans="1:10" ht="13.5" thickBot="1">
      <c r="A118" s="12"/>
      <c r="B118" s="204" t="s">
        <v>97</v>
      </c>
      <c r="C118" s="291" t="s">
        <v>307</v>
      </c>
      <c r="D118" s="292"/>
      <c r="E118" s="3" t="s">
        <v>76</v>
      </c>
      <c r="F118" s="3" t="s">
        <v>19</v>
      </c>
      <c r="G118" s="3" t="s">
        <v>19</v>
      </c>
      <c r="H118" s="1" t="s">
        <v>101</v>
      </c>
      <c r="I118" s="56"/>
      <c r="J118" s="147"/>
    </row>
    <row r="119" spans="1:10" s="162" customFormat="1" ht="30" customHeight="1" thickBot="1">
      <c r="A119" s="4" t="s">
        <v>59</v>
      </c>
      <c r="B119" s="111" t="s">
        <v>256</v>
      </c>
      <c r="C119" s="90"/>
      <c r="D119" s="91"/>
      <c r="E119" s="92"/>
      <c r="F119" s="92"/>
      <c r="G119" s="92"/>
      <c r="H119" s="92"/>
      <c r="I119" s="93"/>
      <c r="J119" s="161"/>
    </row>
    <row r="120" spans="1:10" s="165" customFormat="1" ht="30" customHeight="1" thickBot="1">
      <c r="A120" s="366" t="s">
        <v>1</v>
      </c>
      <c r="B120" s="134" t="s">
        <v>107</v>
      </c>
      <c r="C120" s="367"/>
      <c r="D120" s="368"/>
      <c r="E120" s="367"/>
      <c r="F120" s="367"/>
      <c r="G120" s="367"/>
      <c r="H120" s="367"/>
      <c r="I120" s="369"/>
      <c r="J120" s="164">
        <f>IF(COUNTIFS(B120,"*Účastník prokázal*"),2,IF(COUNTIFS(B120,"*Účastník zatím neprokázal*"),3,IF(COUNTIFS(B120,"*Účastník neprokázal*"),4,1)))</f>
        <v>2</v>
      </c>
    </row>
    <row r="121" spans="1:10" s="165" customFormat="1" ht="30" customHeight="1">
      <c r="A121" s="80" t="s">
        <v>177</v>
      </c>
      <c r="B121" s="113" t="s">
        <v>178</v>
      </c>
      <c r="C121" s="76"/>
      <c r="D121" s="77"/>
      <c r="E121" s="78"/>
      <c r="F121" s="78"/>
      <c r="G121" s="78"/>
      <c r="H121" s="78"/>
      <c r="I121" s="79"/>
      <c r="J121" s="164"/>
    </row>
    <row r="122" spans="1:10" s="165" customFormat="1" ht="15">
      <c r="A122" s="5"/>
      <c r="B122" s="188" t="s">
        <v>230</v>
      </c>
      <c r="C122" s="189"/>
      <c r="D122" s="190" t="s">
        <v>231</v>
      </c>
      <c r="E122" s="191"/>
      <c r="F122" s="191"/>
      <c r="G122" s="191"/>
      <c r="H122" s="191"/>
      <c r="I122" s="45" t="s">
        <v>231</v>
      </c>
      <c r="J122" s="164"/>
    </row>
    <row r="123" spans="1:10" s="165" customFormat="1" ht="30" customHeight="1">
      <c r="A123" s="193" t="s">
        <v>232</v>
      </c>
      <c r="B123" s="33" t="s">
        <v>202</v>
      </c>
      <c r="C123" s="34"/>
      <c r="D123" s="36"/>
      <c r="E123" s="35"/>
      <c r="F123" s="35"/>
      <c r="G123" s="35"/>
      <c r="H123" s="35"/>
      <c r="I123" s="194"/>
      <c r="J123" s="164"/>
    </row>
    <row r="124" spans="1:10" s="165" customFormat="1" ht="30.75" customHeight="1">
      <c r="A124" s="3"/>
      <c r="B124" s="130" t="s">
        <v>233</v>
      </c>
      <c r="C124" s="192"/>
      <c r="D124" s="101" t="s">
        <v>231</v>
      </c>
      <c r="E124" s="102"/>
      <c r="F124" s="102"/>
      <c r="G124" s="102"/>
      <c r="H124" s="102"/>
      <c r="I124" s="32" t="s">
        <v>231</v>
      </c>
      <c r="J124" s="164"/>
    </row>
    <row r="125" spans="1:10" s="165" customFormat="1" ht="30" customHeight="1">
      <c r="A125" s="193" t="s">
        <v>234</v>
      </c>
      <c r="B125" s="33" t="s">
        <v>235</v>
      </c>
      <c r="C125" s="34"/>
      <c r="D125" s="36"/>
      <c r="E125" s="35"/>
      <c r="F125" s="35"/>
      <c r="G125" s="35"/>
      <c r="H125" s="35"/>
      <c r="I125" s="194"/>
      <c r="J125" s="164"/>
    </row>
    <row r="126" spans="1:10" s="165" customFormat="1" ht="38.25">
      <c r="A126" s="3"/>
      <c r="B126" s="130" t="s">
        <v>236</v>
      </c>
      <c r="C126" s="205" t="s">
        <v>308</v>
      </c>
      <c r="E126" s="102"/>
      <c r="F126" s="102"/>
      <c r="G126" s="102"/>
      <c r="H126" s="102"/>
      <c r="I126" s="32"/>
      <c r="J126" s="164"/>
    </row>
    <row r="127" spans="1:10" s="165" customFormat="1" ht="30" customHeight="1">
      <c r="A127" s="193" t="s">
        <v>238</v>
      </c>
      <c r="B127" s="33" t="s">
        <v>239</v>
      </c>
      <c r="C127" s="34"/>
      <c r="D127" s="36"/>
      <c r="E127" s="35"/>
      <c r="F127" s="35"/>
      <c r="G127" s="35"/>
      <c r="H127" s="35"/>
      <c r="I127" s="194"/>
      <c r="J127" s="164"/>
    </row>
    <row r="128" spans="1:10" s="165" customFormat="1" ht="38.25" customHeight="1">
      <c r="A128" s="3"/>
      <c r="B128" s="130" t="s">
        <v>240</v>
      </c>
      <c r="C128" s="288" t="s">
        <v>309</v>
      </c>
      <c r="D128" s="289"/>
      <c r="E128" s="289"/>
      <c r="F128" s="289"/>
      <c r="G128" s="289"/>
      <c r="H128" s="289"/>
      <c r="I128" s="290"/>
      <c r="J128" s="164"/>
    </row>
    <row r="129" spans="1:10" s="165" customFormat="1" ht="30" customHeight="1">
      <c r="A129" s="193" t="s">
        <v>242</v>
      </c>
      <c r="B129" s="33" t="s">
        <v>243</v>
      </c>
      <c r="C129" s="34"/>
      <c r="D129" s="36"/>
      <c r="E129" s="35"/>
      <c r="F129" s="35"/>
      <c r="G129" s="35"/>
      <c r="H129" s="35"/>
      <c r="I129" s="194"/>
      <c r="J129" s="164"/>
    </row>
    <row r="130" spans="1:10" s="165" customFormat="1" ht="15">
      <c r="A130" s="3"/>
      <c r="B130" s="130" t="s">
        <v>244</v>
      </c>
      <c r="C130" s="205" t="s">
        <v>245</v>
      </c>
      <c r="D130" s="30"/>
      <c r="E130" s="102"/>
      <c r="F130" s="102"/>
      <c r="G130" s="102"/>
      <c r="H130" s="102"/>
      <c r="I130" s="32"/>
      <c r="J130" s="164"/>
    </row>
  </sheetData>
  <mergeCells count="5">
    <mergeCell ref="C128:I128"/>
    <mergeCell ref="C115:F115"/>
    <mergeCell ref="C116:G116"/>
    <mergeCell ref="C117:D117"/>
    <mergeCell ref="C118:D118"/>
  </mergeCells>
  <conditionalFormatting sqref="H35 H57:H74 H4:H33 H76 H90:H92 H85:H88 H99:H102 H104:H110 H114:H116 H78">
    <cfRule type="containsText" priority="94" dxfId="2" operator="containsText" text="nutno doplnit">
      <formula>NOT(ISERROR(SEARCH("nutno doplnit",H4)))</formula>
    </cfRule>
  </conditionalFormatting>
  <conditionalFormatting sqref="H111:H113">
    <cfRule type="containsText" priority="64" dxfId="2" operator="containsText" text="nutno doplnit">
      <formula>NOT(ISERROR(SEARCH("nutno doplnit",H111)))</formula>
    </cfRule>
  </conditionalFormatting>
  <conditionalFormatting sqref="H34">
    <cfRule type="containsText" priority="59" dxfId="2" operator="containsText" text="nutno doplnit">
      <formula>NOT(ISERROR(SEARCH("nutno doplnit",H34)))</formula>
    </cfRule>
  </conditionalFormatting>
  <conditionalFormatting sqref="H36">
    <cfRule type="containsText" priority="62" dxfId="2" operator="containsText" text="nutno doplnit">
      <formula>NOT(ISERROR(SEARCH("nutno doplnit",H36)))</formula>
    </cfRule>
  </conditionalFormatting>
  <conditionalFormatting sqref="H37:H43 H45">
    <cfRule type="containsText" priority="57" dxfId="2" operator="containsText" text="nutno doplnit">
      <formula>NOT(ISERROR(SEARCH("nutno doplnit",H37)))</formula>
    </cfRule>
  </conditionalFormatting>
  <conditionalFormatting sqref="H46 H56">
    <cfRule type="containsText" priority="56" dxfId="2" operator="containsText" text="nutno doplnit">
      <formula>NOT(ISERROR(SEARCH("nutno doplnit",H46)))</formula>
    </cfRule>
  </conditionalFormatting>
  <conditionalFormatting sqref="H44">
    <cfRule type="containsText" priority="54" dxfId="2" operator="containsText" text="nutno doplnit">
      <formula>NOT(ISERROR(SEARCH("nutno doplnit",H44)))</formula>
    </cfRule>
  </conditionalFormatting>
  <conditionalFormatting sqref="H75">
    <cfRule type="containsText" priority="52" dxfId="2" operator="containsText" text="nutno doplnit">
      <formula>NOT(ISERROR(SEARCH("nutno doplnit",H75)))</formula>
    </cfRule>
  </conditionalFormatting>
  <conditionalFormatting sqref="H79:H84">
    <cfRule type="containsText" priority="50" dxfId="2" operator="containsText" text="nutno doplnit">
      <formula>NOT(ISERROR(SEARCH("nutno doplnit",H79)))</formula>
    </cfRule>
  </conditionalFormatting>
  <conditionalFormatting sqref="H47:H53 H55">
    <cfRule type="containsText" priority="45" dxfId="2" operator="containsText" text="nutno doplnit">
      <formula>NOT(ISERROR(SEARCH("nutno doplnit",H47)))</formula>
    </cfRule>
  </conditionalFormatting>
  <conditionalFormatting sqref="H54">
    <cfRule type="containsText" priority="43" dxfId="2" operator="containsText" text="nutno doplnit">
      <formula>NOT(ISERROR(SEARCH("nutno doplnit",H54)))</formula>
    </cfRule>
  </conditionalFormatting>
  <conditionalFormatting sqref="H89">
    <cfRule type="containsText" priority="40" dxfId="2" operator="containsText" text="nutno doplnit">
      <formula>NOT(ISERROR(SEARCH("nutno doplnit",H89)))</formula>
    </cfRule>
  </conditionalFormatting>
  <conditionalFormatting sqref="H93:H98">
    <cfRule type="containsText" priority="36" dxfId="2" operator="containsText" text="nutno doplnit">
      <formula>NOT(ISERROR(SEARCH("nutno doplnit",H93)))</formula>
    </cfRule>
  </conditionalFormatting>
  <conditionalFormatting sqref="H103">
    <cfRule type="containsText" priority="33" dxfId="2" operator="containsText" text="nutno doplnit">
      <formula>NOT(ISERROR(SEARCH("nutno doplnit",H103)))</formula>
    </cfRule>
  </conditionalFormatting>
  <conditionalFormatting sqref="H119">
    <cfRule type="containsText" priority="26" dxfId="2" operator="containsText" text="nutno doplnit">
      <formula>NOT(ISERROR(SEARCH("nutno doplnit",H119)))</formula>
    </cfRule>
  </conditionalFormatting>
  <conditionalFormatting sqref="A108:I108">
    <cfRule type="expression" priority="22" dxfId="3">
      <formula>$J$108=4</formula>
    </cfRule>
    <cfRule type="expression" priority="23" dxfId="2">
      <formula>$J$108=3</formula>
    </cfRule>
    <cfRule type="expression" priority="24" dxfId="1">
      <formula>$J$108=2</formula>
    </cfRule>
    <cfRule type="expression" priority="25" dxfId="0">
      <formula>$J$108=1</formula>
    </cfRule>
  </conditionalFormatting>
  <conditionalFormatting sqref="H121">
    <cfRule type="containsText" priority="19" dxfId="2" operator="containsText" text="nutno doplnit">
      <formula>NOT(ISERROR(SEARCH("nutno doplnit",H121)))</formula>
    </cfRule>
  </conditionalFormatting>
  <conditionalFormatting sqref="H123">
    <cfRule type="containsText" priority="13" dxfId="2" operator="containsText" text="nutno doplnit">
      <formula>NOT(ISERROR(SEARCH("nutno doplnit",H123)))</formula>
    </cfRule>
  </conditionalFormatting>
  <conditionalFormatting sqref="H125">
    <cfRule type="containsText" priority="11" dxfId="2" operator="containsText" text="nutno doplnit">
      <formula>NOT(ISERROR(SEARCH("nutno doplnit",H125)))</formula>
    </cfRule>
  </conditionalFormatting>
  <conditionalFormatting sqref="H127">
    <cfRule type="containsText" priority="9" dxfId="2" operator="containsText" text="nutno doplnit">
      <formula>NOT(ISERROR(SEARCH("nutno doplnit",H127)))</formula>
    </cfRule>
  </conditionalFormatting>
  <conditionalFormatting sqref="H129">
    <cfRule type="containsText" priority="7" dxfId="2" operator="containsText" text="nutno doplnit">
      <formula>NOT(ISERROR(SEARCH("nutno doplnit",H129)))</formula>
    </cfRule>
  </conditionalFormatting>
  <conditionalFormatting sqref="H77">
    <cfRule type="containsText" priority="6" dxfId="2" operator="containsText" text="nutno doplnit">
      <formula>NOT(ISERROR(SEARCH("nutno doplnit",H77)))</formula>
    </cfRule>
  </conditionalFormatting>
  <conditionalFormatting sqref="H117:H118">
    <cfRule type="containsText" priority="5" dxfId="2" operator="containsText" text="nutno doplnit">
      <formula>NOT(ISERROR(SEARCH("nutno doplnit",H117)))</formula>
    </cfRule>
  </conditionalFormatting>
  <conditionalFormatting sqref="A11:I11">
    <cfRule type="expression" priority="470" dxfId="3">
      <formula>$J$11=4</formula>
    </cfRule>
    <cfRule type="expression" priority="471" dxfId="2">
      <formula>$J$11=3</formula>
    </cfRule>
    <cfRule type="expression" priority="472" dxfId="1">
      <formula>$J$11=2</formula>
    </cfRule>
    <cfRule type="expression" priority="473" dxfId="0">
      <formula>$J$11=1</formula>
    </cfRule>
  </conditionalFormatting>
  <conditionalFormatting sqref="A16:I16">
    <cfRule type="expression" priority="478" dxfId="3">
      <formula>$J$16=4</formula>
    </cfRule>
    <cfRule type="expression" priority="479" dxfId="2">
      <formula>$J$16=3</formula>
    </cfRule>
    <cfRule type="expression" priority="480" dxfId="1">
      <formula>$J$16=2</formula>
    </cfRule>
    <cfRule type="expression" priority="481" dxfId="0">
      <formula>$J$16=1</formula>
    </cfRule>
  </conditionalFormatting>
  <conditionalFormatting sqref="A19:I19">
    <cfRule type="expression" priority="486" dxfId="3">
      <formula>$J$19=4</formula>
    </cfRule>
    <cfRule type="expression" priority="487" dxfId="2">
      <formula>$J$19=3</formula>
    </cfRule>
    <cfRule type="expression" priority="488" dxfId="1">
      <formula>$J$19=2</formula>
    </cfRule>
    <cfRule type="expression" priority="489" dxfId="0">
      <formula>$J$19=1</formula>
    </cfRule>
  </conditionalFormatting>
  <conditionalFormatting sqref="A25:I25">
    <cfRule type="expression" priority="494" dxfId="3">
      <formula>$J$25=4</formula>
    </cfRule>
    <cfRule type="expression" priority="495" dxfId="2">
      <formula>$J$25=3</formula>
    </cfRule>
    <cfRule type="expression" priority="496" dxfId="1">
      <formula>$J$25=2</formula>
    </cfRule>
    <cfRule type="expression" priority="497" dxfId="0">
      <formula>$J$25=1</formula>
    </cfRule>
  </conditionalFormatting>
  <conditionalFormatting sqref="A58:I58">
    <cfRule type="expression" priority="502" dxfId="3">
      <formula>$J$58=4</formula>
    </cfRule>
    <cfRule type="expression" priority="503" dxfId="2">
      <formula>$J$58=3</formula>
    </cfRule>
    <cfRule type="expression" priority="504" dxfId="1">
      <formula>$J$58=2</formula>
    </cfRule>
    <cfRule type="expression" priority="505" dxfId="0">
      <formula>$J$58=1</formula>
    </cfRule>
  </conditionalFormatting>
  <conditionalFormatting sqref="A2:I2">
    <cfRule type="expression" priority="518" dxfId="3">
      <formula>$J$2=4</formula>
    </cfRule>
    <cfRule type="expression" priority="519" dxfId="2">
      <formula>$J$2=3</formula>
    </cfRule>
    <cfRule type="expression" priority="520" dxfId="1">
      <formula>$J$2=2</formula>
    </cfRule>
    <cfRule type="expression" priority="521" dxfId="0">
      <formula>$J$2=1</formula>
    </cfRule>
  </conditionalFormatting>
  <conditionalFormatting sqref="B120">
    <cfRule type="expression" priority="534" dxfId="3">
      <formula>$J$120=4</formula>
    </cfRule>
    <cfRule type="expression" priority="535" dxfId="2">
      <formula>$J$120=3</formula>
    </cfRule>
    <cfRule type="expression" priority="536" dxfId="1">
      <formula>$J$120=2</formula>
    </cfRule>
    <cfRule type="expression" priority="537" dxfId="0">
      <formula>$J$120=1</formula>
    </cfRule>
  </conditionalFormatting>
  <dataValidations count="12">
    <dataValidation type="list" allowBlank="1" showInputMessage="1" showErrorMessage="1" sqref="B120">
      <formula1>Zdroj!$B$116:$B$119</formula1>
    </dataValidation>
    <dataValidation type="list" allowBlank="1" showInputMessage="1" showErrorMessage="1" sqref="E33:E36 E17 E23 E71 E73 E77 E13:E14 E21 E61:E64 E75 E43:E46 E53:E56 E85:E91 E99:E106 E117:E118">
      <formula1>Zdroj!$B$10:$B$18</formula1>
    </dataValidation>
    <dataValidation type="list" allowBlank="1" showInputMessage="1" showErrorMessage="1" sqref="G21 G13:G14 G99:G106 G73 G71 G17 G23 G33:G36 G62:G64 G75 G43:G46 G53:G56 G85:G91 G77 G117:G118">
      <formula1>Zdroj!$B$23:$B$26</formula1>
    </dataValidation>
    <dataValidation type="list" allowBlank="1" showInputMessage="1" showErrorMessage="1" sqref="B108">
      <formula1>Zdroj!$B$104:$B$107</formula1>
    </dataValidation>
    <dataValidation type="list" allowBlank="1" showInputMessage="1" showErrorMessage="1" sqref="B58">
      <formula1>Zdroj!$B$88:$B$91</formula1>
    </dataValidation>
    <dataValidation type="list" allowBlank="1" showInputMessage="1" showErrorMessage="1" sqref="B25">
      <formula1>Zdroj!$B$80:$B$83</formula1>
    </dataValidation>
    <dataValidation type="list" allowBlank="1" showInputMessage="1" showErrorMessage="1" sqref="B19">
      <formula1>Zdroj!$B$64:$B$67</formula1>
    </dataValidation>
    <dataValidation type="list" allowBlank="1" showInputMessage="1" showErrorMessage="1" sqref="B16">
      <formula1>Zdroj!$B$56:$B$59</formula1>
    </dataValidation>
    <dataValidation type="list" allowBlank="1" showInputMessage="1" showErrorMessage="1" sqref="B11">
      <formula1>Zdroj!$B$48:$B$51</formula1>
    </dataValidation>
    <dataValidation type="list" allowBlank="1" showInputMessage="1" showErrorMessage="1" sqref="B2">
      <formula1>Zdroj!$B$40:$B$43</formula1>
    </dataValidation>
    <dataValidation type="list" allowBlank="1" showInputMessage="1" showErrorMessage="1" sqref="C17 C13:C14 F99:F106 F73 C73 F71 C71 C77 F43:F46 F17 G61 C21 F33:F36 C33:C36 F21 F13:F14 F23 C62:C64 F61:F64 C75 F75 C23 C43:C46 F53:F56 C53:C56 C87 C85 C91 C89 F85:F91 C101 C99 C105 C103 F77 F117:F118">
      <formula1>Zdroj!$B$2:$B$5</formula1>
    </dataValidation>
    <dataValidation type="list" allowBlank="1" showInputMessage="1" showErrorMessage="1" sqref="H60:H106 H13:H14 H17 H23 H33:H36 H21 H53:H56 H43:H46 H110:H118">
      <formula1>Zdroj!$B$31:$B$35</formula1>
    </dataValidation>
  </dataValidations>
  <hyperlinks>
    <hyperlink ref="C9" r:id="rId1" display="mailto:miroslav.prazak@metrostavdiz.cz"/>
  </hyperlinks>
  <printOptions/>
  <pageMargins left="0.25" right="0.25" top="0.75" bottom="0.75" header="0.3" footer="0.3"/>
  <pageSetup fitToHeight="0" fitToWidth="1" horizontalDpi="600" verticalDpi="600" orientation="landscape" paperSize="9" scale="5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3EFCB-6F12-4994-B1F3-77A600FC9FF9}">
  <sheetPr>
    <pageSetUpPr fitToPage="1"/>
  </sheetPr>
  <dimension ref="B2:K12"/>
  <sheetViews>
    <sheetView zoomScale="30" zoomScaleNormal="30" zoomScaleSheetLayoutView="25" zoomScalePageLayoutView="40" workbookViewId="0" topLeftCell="A1">
      <selection activeCell="I6" sqref="I6"/>
    </sheetView>
  </sheetViews>
  <sheetFormatPr defaultColWidth="9.140625" defaultRowHeight="15"/>
  <cols>
    <col min="1" max="1" width="9.140625" style="170" customWidth="1"/>
    <col min="2" max="2" width="20.7109375" style="170" customWidth="1"/>
    <col min="3" max="3" width="61.140625" style="170" customWidth="1"/>
    <col min="4" max="4" width="64.00390625" style="170" customWidth="1"/>
    <col min="5" max="5" width="120.00390625" style="170" customWidth="1"/>
    <col min="6" max="6" width="141.421875" style="170" customWidth="1"/>
    <col min="7" max="7" width="120.00390625" style="170" customWidth="1"/>
    <col min="8" max="8" width="133.7109375" style="169" customWidth="1"/>
    <col min="9" max="9" width="84.28125" style="169" customWidth="1"/>
    <col min="10" max="10" width="55.7109375" style="170" customWidth="1"/>
    <col min="11" max="16384" width="9.140625" style="170" customWidth="1"/>
  </cols>
  <sheetData>
    <row r="2" spans="2:10" s="169" customFormat="1" ht="46.5" customHeight="1">
      <c r="B2" s="206" t="s">
        <v>263</v>
      </c>
      <c r="C2" s="180"/>
      <c r="D2" s="180"/>
      <c r="E2" s="180"/>
      <c r="F2" s="180"/>
      <c r="G2" s="180"/>
      <c r="H2" s="180"/>
      <c r="I2" s="180"/>
      <c r="J2" s="181"/>
    </row>
    <row r="3" spans="2:10" s="169" customFormat="1" ht="46.5" customHeight="1">
      <c r="B3" s="283" t="s">
        <v>178</v>
      </c>
      <c r="C3" s="283"/>
      <c r="D3" s="283"/>
      <c r="E3" s="283"/>
      <c r="F3" s="283"/>
      <c r="G3" s="283"/>
      <c r="H3" s="283"/>
      <c r="I3" s="283"/>
      <c r="J3" s="283"/>
    </row>
    <row r="4" spans="2:10" s="169" customFormat="1" ht="81">
      <c r="B4" s="173" t="s">
        <v>179</v>
      </c>
      <c r="C4" s="173" t="s">
        <v>180</v>
      </c>
      <c r="D4" s="173" t="s">
        <v>196</v>
      </c>
      <c r="E4" s="173" t="s">
        <v>181</v>
      </c>
      <c r="F4" s="173" t="s">
        <v>217</v>
      </c>
      <c r="G4" s="173" t="s">
        <v>313</v>
      </c>
      <c r="H4" s="174" t="s">
        <v>342</v>
      </c>
      <c r="I4" s="174" t="s">
        <v>343</v>
      </c>
      <c r="J4" s="173" t="s">
        <v>188</v>
      </c>
    </row>
    <row r="5" spans="2:10" s="169" customFormat="1" ht="320.25" customHeight="1">
      <c r="B5" s="300" t="s">
        <v>182</v>
      </c>
      <c r="C5" s="302" t="s">
        <v>197</v>
      </c>
      <c r="D5" s="176" t="s">
        <v>317</v>
      </c>
      <c r="E5" s="296" t="s">
        <v>310</v>
      </c>
      <c r="F5" s="207" t="s">
        <v>315</v>
      </c>
      <c r="G5" s="298" t="s">
        <v>314</v>
      </c>
      <c r="H5" s="196" t="s">
        <v>316</v>
      </c>
      <c r="I5" s="209"/>
      <c r="J5" s="208" t="s">
        <v>327</v>
      </c>
    </row>
    <row r="6" spans="2:10" s="169" customFormat="1" ht="409.6" customHeight="1">
      <c r="B6" s="301"/>
      <c r="C6" s="303"/>
      <c r="D6" s="176" t="s">
        <v>318</v>
      </c>
      <c r="E6" s="297"/>
      <c r="F6" s="207" t="s">
        <v>311</v>
      </c>
      <c r="G6" s="299"/>
      <c r="H6" s="211" t="s">
        <v>340</v>
      </c>
      <c r="I6" s="211" t="s">
        <v>344</v>
      </c>
      <c r="J6" s="212" t="s">
        <v>345</v>
      </c>
    </row>
    <row r="7" spans="2:11" s="169" customFormat="1" ht="315" customHeight="1">
      <c r="B7" s="285" t="s">
        <v>183</v>
      </c>
      <c r="C7" s="284" t="s">
        <v>199</v>
      </c>
      <c r="D7" s="179" t="s">
        <v>325</v>
      </c>
      <c r="E7" s="293" t="s">
        <v>310</v>
      </c>
      <c r="F7" s="179" t="s">
        <v>319</v>
      </c>
      <c r="G7" s="286" t="s">
        <v>314</v>
      </c>
      <c r="H7" s="197" t="s">
        <v>330</v>
      </c>
      <c r="I7" s="210"/>
      <c r="J7" s="287" t="s">
        <v>327</v>
      </c>
      <c r="K7" s="168"/>
    </row>
    <row r="8" spans="2:11" s="169" customFormat="1" ht="275.25" customHeight="1">
      <c r="B8" s="285"/>
      <c r="C8" s="284"/>
      <c r="D8" s="179" t="s">
        <v>323</v>
      </c>
      <c r="E8" s="294"/>
      <c r="F8" s="179" t="s">
        <v>320</v>
      </c>
      <c r="G8" s="286"/>
      <c r="H8" s="197" t="s">
        <v>330</v>
      </c>
      <c r="I8" s="210"/>
      <c r="J8" s="287"/>
      <c r="K8" s="168"/>
    </row>
    <row r="9" spans="2:11" s="169" customFormat="1" ht="351.75" customHeight="1">
      <c r="B9" s="285"/>
      <c r="C9" s="284"/>
      <c r="D9" s="179" t="s">
        <v>324</v>
      </c>
      <c r="E9" s="294"/>
      <c r="F9" s="179" t="s">
        <v>321</v>
      </c>
      <c r="G9" s="286"/>
      <c r="H9" s="197" t="s">
        <v>331</v>
      </c>
      <c r="I9" s="210"/>
      <c r="J9" s="287"/>
      <c r="K9" s="168"/>
    </row>
    <row r="10" spans="2:11" s="169" customFormat="1" ht="295.5" customHeight="1">
      <c r="B10" s="285"/>
      <c r="C10" s="284"/>
      <c r="D10" s="179" t="s">
        <v>326</v>
      </c>
      <c r="E10" s="295"/>
      <c r="F10" s="179" t="s">
        <v>322</v>
      </c>
      <c r="G10" s="286"/>
      <c r="H10" s="197" t="s">
        <v>331</v>
      </c>
      <c r="I10" s="210"/>
      <c r="J10" s="286"/>
      <c r="K10" s="168"/>
    </row>
    <row r="11" spans="2:11" s="169" customFormat="1" ht="409.6" customHeight="1">
      <c r="B11" s="182" t="s">
        <v>184</v>
      </c>
      <c r="C11" s="196" t="s">
        <v>200</v>
      </c>
      <c r="D11" s="179" t="s">
        <v>328</v>
      </c>
      <c r="E11" s="179" t="s">
        <v>310</v>
      </c>
      <c r="F11" s="179" t="s">
        <v>329</v>
      </c>
      <c r="G11" s="172" t="s">
        <v>312</v>
      </c>
      <c r="H11" s="197" t="s">
        <v>332</v>
      </c>
      <c r="I11" s="210"/>
      <c r="J11" s="208" t="s">
        <v>327</v>
      </c>
      <c r="K11" s="168"/>
    </row>
    <row r="12" spans="2:9" ht="15">
      <c r="B12" s="171"/>
      <c r="G12" s="171"/>
      <c r="H12" s="168"/>
      <c r="I12" s="168"/>
    </row>
  </sheetData>
  <mergeCells count="10">
    <mergeCell ref="E7:E10"/>
    <mergeCell ref="B3:J3"/>
    <mergeCell ref="B7:B10"/>
    <mergeCell ref="C7:C10"/>
    <mergeCell ref="G7:G10"/>
    <mergeCell ref="J7:J10"/>
    <mergeCell ref="E5:E6"/>
    <mergeCell ref="G5:G6"/>
    <mergeCell ref="B5:B6"/>
    <mergeCell ref="C5:C6"/>
  </mergeCells>
  <printOptions/>
  <pageMargins left="0.25" right="0.25" top="0.75" bottom="0.75" header="0.3" footer="0.3"/>
  <pageSetup fitToHeight="1" fitToWidth="1" horizontalDpi="600" verticalDpi="600" orientation="landscape" paperSize="8" scale="2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072A8-C0F0-4669-8B06-18C1243235F5}">
  <sheetPr>
    <pageSetUpPr fitToPage="1"/>
  </sheetPr>
  <dimension ref="B2:O6"/>
  <sheetViews>
    <sheetView zoomScale="40" zoomScaleNormal="40" zoomScaleSheetLayoutView="25" zoomScalePageLayoutView="40" workbookViewId="0" topLeftCell="A1">
      <selection activeCell="G27" sqref="G27"/>
    </sheetView>
  </sheetViews>
  <sheetFormatPr defaultColWidth="9.140625" defaultRowHeight="15"/>
  <cols>
    <col min="1" max="1" width="9.140625" style="170" customWidth="1"/>
    <col min="2" max="2" width="16.421875" style="170" customWidth="1"/>
    <col min="3" max="3" width="123.421875" style="170" customWidth="1"/>
    <col min="4" max="4" width="27.57421875" style="170" customWidth="1"/>
    <col min="5" max="5" width="29.421875" style="170" customWidth="1"/>
    <col min="6" max="6" width="120.421875" style="170" customWidth="1"/>
    <col min="7" max="7" width="44.421875" style="170" customWidth="1"/>
    <col min="8" max="8" width="31.57421875" style="170" bestFit="1" customWidth="1"/>
    <col min="9" max="9" width="25.7109375" style="170" customWidth="1"/>
    <col min="10" max="10" width="30.8515625" style="170" customWidth="1"/>
    <col min="11" max="11" width="122.28125" style="170" customWidth="1"/>
    <col min="12" max="12" width="78.28125" style="170" customWidth="1"/>
    <col min="13" max="13" width="59.7109375" style="169" customWidth="1"/>
    <col min="14" max="14" width="89.7109375" style="169" customWidth="1"/>
    <col min="15" max="15" width="187.28125" style="170" customWidth="1"/>
    <col min="16" max="16384" width="9.140625" style="170" customWidth="1"/>
  </cols>
  <sheetData>
    <row r="2" spans="2:15" s="169" customFormat="1" ht="46.5" customHeight="1">
      <c r="B2" s="206" t="s">
        <v>263</v>
      </c>
      <c r="C2" s="180"/>
      <c r="D2" s="180"/>
      <c r="E2" s="180"/>
      <c r="F2" s="180"/>
      <c r="G2" s="180"/>
      <c r="H2" s="180"/>
      <c r="I2" s="180"/>
      <c r="J2" s="180"/>
      <c r="K2" s="180"/>
      <c r="L2" s="180"/>
      <c r="M2" s="180"/>
      <c r="N2" s="180"/>
      <c r="O2" s="181"/>
    </row>
    <row r="3" spans="2:15" s="169" customFormat="1" ht="46.5" customHeight="1">
      <c r="B3" s="283" t="s">
        <v>202</v>
      </c>
      <c r="C3" s="283"/>
      <c r="D3" s="283"/>
      <c r="E3" s="283"/>
      <c r="F3" s="283"/>
      <c r="G3" s="283"/>
      <c r="H3" s="283"/>
      <c r="I3" s="283"/>
      <c r="J3" s="283"/>
      <c r="K3" s="283"/>
      <c r="L3" s="283"/>
      <c r="M3" s="283"/>
      <c r="N3" s="283"/>
      <c r="O3" s="283"/>
    </row>
    <row r="4" spans="2:15" s="169" customFormat="1" ht="114" customHeight="1">
      <c r="B4" s="173" t="s">
        <v>203</v>
      </c>
      <c r="C4" s="173" t="s">
        <v>205</v>
      </c>
      <c r="D4" s="173" t="s">
        <v>208</v>
      </c>
      <c r="E4" s="173" t="s">
        <v>207</v>
      </c>
      <c r="F4" s="173" t="s">
        <v>210</v>
      </c>
      <c r="G4" s="173" t="s">
        <v>214</v>
      </c>
      <c r="H4" s="173" t="s">
        <v>215</v>
      </c>
      <c r="I4" s="173" t="s">
        <v>212</v>
      </c>
      <c r="J4" s="173" t="s">
        <v>225</v>
      </c>
      <c r="K4" s="173" t="s">
        <v>218</v>
      </c>
      <c r="L4" s="173" t="s">
        <v>313</v>
      </c>
      <c r="M4" s="174" t="s">
        <v>347</v>
      </c>
      <c r="N4" s="174" t="s">
        <v>343</v>
      </c>
      <c r="O4" s="174" t="s">
        <v>348</v>
      </c>
    </row>
    <row r="5" spans="2:15" s="169" customFormat="1" ht="409.6" customHeight="1">
      <c r="B5" s="182" t="s">
        <v>220</v>
      </c>
      <c r="C5" s="176" t="s">
        <v>333</v>
      </c>
      <c r="D5" s="184">
        <v>0.25</v>
      </c>
      <c r="E5" s="176" t="s">
        <v>334</v>
      </c>
      <c r="F5" s="176" t="s">
        <v>335</v>
      </c>
      <c r="G5" s="184">
        <v>0.1</v>
      </c>
      <c r="H5" s="186">
        <v>2250000</v>
      </c>
      <c r="I5" s="176" t="s">
        <v>336</v>
      </c>
      <c r="J5" s="176" t="s">
        <v>337</v>
      </c>
      <c r="K5" s="177" t="s">
        <v>338</v>
      </c>
      <c r="L5" s="172" t="s">
        <v>339</v>
      </c>
      <c r="M5" s="211" t="s">
        <v>341</v>
      </c>
      <c r="N5" s="211" t="s">
        <v>346</v>
      </c>
      <c r="O5" s="211" t="s">
        <v>349</v>
      </c>
    </row>
    <row r="6" spans="2:14" ht="15">
      <c r="B6" s="171"/>
      <c r="L6" s="171"/>
      <c r="M6" s="168"/>
      <c r="N6" s="168"/>
    </row>
  </sheetData>
  <mergeCells count="1">
    <mergeCell ref="B3:O3"/>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1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5B49D-DF7D-4627-8C7A-B58AE1642006}">
  <sheetPr>
    <pageSetUpPr fitToPage="1"/>
  </sheetPr>
  <dimension ref="A2:G24"/>
  <sheetViews>
    <sheetView zoomScale="70" zoomScaleNormal="70" workbookViewId="0" topLeftCell="A1">
      <pane ySplit="6" topLeftCell="A7" activePane="bottomLeft" state="frozen"/>
      <selection pane="bottomLeft" activeCell="A1" sqref="A1:XFD3"/>
    </sheetView>
  </sheetViews>
  <sheetFormatPr defaultColWidth="9.140625" defaultRowHeight="15"/>
  <cols>
    <col min="1" max="1" width="11.28125" style="0" customWidth="1"/>
    <col min="2" max="3" width="26.57421875" style="0" customWidth="1"/>
    <col min="4" max="6" width="35.57421875" style="238" customWidth="1"/>
    <col min="7" max="7" width="5.421875" style="0" bestFit="1" customWidth="1"/>
  </cols>
  <sheetData>
    <row r="2" spans="1:7" s="165" customFormat="1" ht="30" customHeight="1" thickBot="1">
      <c r="A2" s="237" t="s">
        <v>412</v>
      </c>
      <c r="B2" s="237"/>
      <c r="C2" s="237"/>
      <c r="D2" s="237"/>
      <c r="E2" s="237"/>
      <c r="F2" s="237"/>
      <c r="G2" s="237"/>
    </row>
    <row r="5" spans="1:7" ht="15.75" thickBot="1">
      <c r="A5" s="327" t="s">
        <v>411</v>
      </c>
      <c r="B5" s="328"/>
      <c r="C5" s="329"/>
      <c r="D5" s="267" t="s">
        <v>410</v>
      </c>
      <c r="E5" s="266" t="s">
        <v>409</v>
      </c>
      <c r="F5" s="265" t="s">
        <v>409</v>
      </c>
      <c r="G5" s="311" t="s">
        <v>408</v>
      </c>
    </row>
    <row r="6" spans="1:7" ht="19.5" thickBot="1">
      <c r="A6" s="330"/>
      <c r="B6" s="331"/>
      <c r="C6" s="332"/>
      <c r="D6" s="268" t="s">
        <v>110</v>
      </c>
      <c r="E6" s="264" t="s">
        <v>407</v>
      </c>
      <c r="F6" s="263" t="s">
        <v>263</v>
      </c>
      <c r="G6" s="312"/>
    </row>
    <row r="7" spans="1:7" ht="15">
      <c r="A7" s="333" t="s">
        <v>406</v>
      </c>
      <c r="B7" s="337" t="s">
        <v>405</v>
      </c>
      <c r="C7" s="338"/>
      <c r="D7" s="262">
        <v>6</v>
      </c>
      <c r="E7" s="261">
        <v>6</v>
      </c>
      <c r="F7" s="261">
        <v>4.8</v>
      </c>
      <c r="G7" s="311">
        <v>30</v>
      </c>
    </row>
    <row r="8" spans="1:7" ht="30" customHeight="1">
      <c r="A8" s="334"/>
      <c r="B8" s="339" t="s">
        <v>404</v>
      </c>
      <c r="C8" s="340"/>
      <c r="D8" s="254">
        <v>1.6</v>
      </c>
      <c r="E8" s="260">
        <v>2</v>
      </c>
      <c r="F8" s="260">
        <v>1.6</v>
      </c>
      <c r="G8" s="336"/>
    </row>
    <row r="9" spans="1:7" ht="30.75" customHeight="1">
      <c r="A9" s="334"/>
      <c r="B9" s="339" t="s">
        <v>403</v>
      </c>
      <c r="C9" s="340" t="s">
        <v>402</v>
      </c>
      <c r="D9" s="254">
        <v>2</v>
      </c>
      <c r="E9" s="260">
        <v>1.2</v>
      </c>
      <c r="F9" s="260">
        <v>2</v>
      </c>
      <c r="G9" s="336"/>
    </row>
    <row r="10" spans="1:7" ht="15">
      <c r="A10" s="334"/>
      <c r="B10" s="323" t="s">
        <v>397</v>
      </c>
      <c r="C10" s="324"/>
      <c r="D10" s="259">
        <f>AVERAGE(D7:D9)</f>
        <v>3.1999999999999997</v>
      </c>
      <c r="E10" s="258">
        <f>AVERAGE(E7:E9)</f>
        <v>3.0666666666666664</v>
      </c>
      <c r="F10" s="258">
        <f>AVERAGE(F7:F9)</f>
        <v>2.8000000000000003</v>
      </c>
      <c r="G10" s="336"/>
    </row>
    <row r="11" spans="1:7" ht="17.25" customHeight="1" thickBot="1">
      <c r="A11" s="335"/>
      <c r="B11" s="325" t="s">
        <v>394</v>
      </c>
      <c r="C11" s="341"/>
      <c r="D11" s="257">
        <f>D10/$D$10*$G$7</f>
        <v>30</v>
      </c>
      <c r="E11" s="257">
        <f>E10/$D$10*$G$7</f>
        <v>28.75</v>
      </c>
      <c r="F11" s="257">
        <f>F10/$D$10*$G$7</f>
        <v>26.250000000000004</v>
      </c>
      <c r="G11" s="312"/>
    </row>
    <row r="12" spans="1:6" ht="15.75" thickBot="1">
      <c r="A12" s="250"/>
      <c r="B12" s="250"/>
      <c r="C12" s="249"/>
      <c r="D12" s="248"/>
      <c r="E12" s="248"/>
      <c r="F12" s="248"/>
    </row>
    <row r="13" spans="1:7" ht="15" customHeight="1">
      <c r="A13" s="317" t="s">
        <v>401</v>
      </c>
      <c r="B13" s="320" t="s">
        <v>400</v>
      </c>
      <c r="C13" s="321"/>
      <c r="D13" s="256">
        <v>8</v>
      </c>
      <c r="E13" s="255">
        <v>6</v>
      </c>
      <c r="F13" s="255">
        <v>6</v>
      </c>
      <c r="G13" s="322">
        <v>10</v>
      </c>
    </row>
    <row r="14" spans="1:7" ht="15">
      <c r="A14" s="318"/>
      <c r="B14" s="323" t="s">
        <v>399</v>
      </c>
      <c r="C14" s="324"/>
      <c r="D14" s="254">
        <v>8</v>
      </c>
      <c r="E14" s="254">
        <v>6</v>
      </c>
      <c r="F14" s="253">
        <v>8</v>
      </c>
      <c r="G14" s="322"/>
    </row>
    <row r="15" spans="1:7" ht="15.75" thickBot="1">
      <c r="A15" s="318"/>
      <c r="B15" s="323" t="s">
        <v>397</v>
      </c>
      <c r="C15" s="324"/>
      <c r="D15" s="252">
        <f>AVERAGE(D13:D14)</f>
        <v>8</v>
      </c>
      <c r="E15" s="252">
        <f>AVERAGE(E13:E14)</f>
        <v>6</v>
      </c>
      <c r="F15" s="252">
        <f>AVERAGE(F13:F14)</f>
        <v>7</v>
      </c>
      <c r="G15" s="322"/>
    </row>
    <row r="16" spans="1:7" ht="15.75" thickBot="1">
      <c r="A16" s="319"/>
      <c r="B16" s="325" t="s">
        <v>394</v>
      </c>
      <c r="C16" s="326"/>
      <c r="D16" s="251">
        <f>D15/$D$15*$G$13</f>
        <v>10</v>
      </c>
      <c r="E16" s="251">
        <f>E15/$D$15*$G$13</f>
        <v>7.5</v>
      </c>
      <c r="F16" s="251">
        <f>F15/$D$15*$G$13</f>
        <v>8.75</v>
      </c>
      <c r="G16" s="322"/>
    </row>
    <row r="17" spans="1:6" ht="15.75" thickBot="1">
      <c r="A17" s="250"/>
      <c r="B17" s="250"/>
      <c r="C17" s="249"/>
      <c r="D17" s="248"/>
      <c r="E17" s="248"/>
      <c r="F17" s="248"/>
    </row>
    <row r="18" spans="1:7" ht="31.5" customHeight="1" thickBot="1">
      <c r="A18" s="307" t="s">
        <v>398</v>
      </c>
      <c r="B18" s="308"/>
      <c r="C18" s="247" t="s">
        <v>397</v>
      </c>
      <c r="D18" s="246">
        <v>10</v>
      </c>
      <c r="E18" s="245">
        <v>9.5</v>
      </c>
      <c r="F18" s="245">
        <v>10</v>
      </c>
      <c r="G18" s="311">
        <v>10</v>
      </c>
    </row>
    <row r="19" spans="1:7" ht="15.75" thickBot="1">
      <c r="A19" s="309"/>
      <c r="B19" s="310"/>
      <c r="C19" s="241" t="s">
        <v>394</v>
      </c>
      <c r="D19" s="244">
        <f>D18/D18*$G$18</f>
        <v>10</v>
      </c>
      <c r="E19" s="244">
        <f>E18/$D$18*$G$18</f>
        <v>9.5</v>
      </c>
      <c r="F19" s="240">
        <f>F18/$D$18*$G$18</f>
        <v>10</v>
      </c>
      <c r="G19" s="312"/>
    </row>
    <row r="20" spans="1:7" ht="15.75" thickBot="1">
      <c r="A20" s="313"/>
      <c r="B20" s="313"/>
      <c r="C20" s="313"/>
      <c r="D20" s="313"/>
      <c r="E20" s="313"/>
      <c r="F20" s="313"/>
      <c r="G20" s="314"/>
    </row>
    <row r="21" spans="1:7" ht="34.5" customHeight="1" thickBot="1">
      <c r="A21" s="307" t="s">
        <v>396</v>
      </c>
      <c r="B21" s="308"/>
      <c r="C21" s="243" t="s">
        <v>395</v>
      </c>
      <c r="D21" s="242">
        <v>339428979.75</v>
      </c>
      <c r="E21" s="242">
        <v>396009708.96</v>
      </c>
      <c r="F21" s="242">
        <v>328912947.07</v>
      </c>
      <c r="G21" s="311">
        <v>50</v>
      </c>
    </row>
    <row r="22" spans="1:7" ht="15.75" thickBot="1">
      <c r="A22" s="309"/>
      <c r="B22" s="310"/>
      <c r="C22" s="241" t="s">
        <v>394</v>
      </c>
      <c r="D22" s="240">
        <f>$F$21/D21*$G$21</f>
        <v>48.45092297544167</v>
      </c>
      <c r="E22" s="240">
        <f>$F$21/E21*$G$21</f>
        <v>41.52839433328423</v>
      </c>
      <c r="F22" s="240">
        <f>$F$21/F21*$G$21</f>
        <v>50</v>
      </c>
      <c r="G22" s="312"/>
    </row>
    <row r="23" spans="1:7" ht="15.75" thickBot="1">
      <c r="A23" s="315"/>
      <c r="B23" s="315"/>
      <c r="C23" s="315"/>
      <c r="D23" s="315"/>
      <c r="E23" s="315"/>
      <c r="F23" s="315"/>
      <c r="G23" s="316"/>
    </row>
    <row r="24" spans="1:6" ht="32.25" customHeight="1" thickBot="1">
      <c r="A24" s="304" t="s">
        <v>393</v>
      </c>
      <c r="B24" s="305"/>
      <c r="C24" s="306"/>
      <c r="D24" s="239">
        <f>D11+D16+D19+D22</f>
        <v>98.45092297544167</v>
      </c>
      <c r="E24" s="239">
        <f>E11+E16+E19+E22</f>
        <v>87.27839433328424</v>
      </c>
      <c r="F24" s="239">
        <f>F11+F16+F19+F22</f>
        <v>95</v>
      </c>
    </row>
  </sheetData>
  <mergeCells count="22">
    <mergeCell ref="A5:C6"/>
    <mergeCell ref="G5:G6"/>
    <mergeCell ref="A7:A11"/>
    <mergeCell ref="G7:G11"/>
    <mergeCell ref="B7:C7"/>
    <mergeCell ref="B8:C8"/>
    <mergeCell ref="B9:C9"/>
    <mergeCell ref="B10:C10"/>
    <mergeCell ref="B11:C11"/>
    <mergeCell ref="A13:A16"/>
    <mergeCell ref="B13:C13"/>
    <mergeCell ref="G13:G16"/>
    <mergeCell ref="B14:C14"/>
    <mergeCell ref="B15:C15"/>
    <mergeCell ref="B16:C16"/>
    <mergeCell ref="A24:C24"/>
    <mergeCell ref="A18:B19"/>
    <mergeCell ref="G18:G19"/>
    <mergeCell ref="A20:G20"/>
    <mergeCell ref="A21:B22"/>
    <mergeCell ref="G21:G22"/>
    <mergeCell ref="A23:G23"/>
  </mergeCells>
  <printOptions/>
  <pageMargins left="0.7" right="0.7" top="0.787401575" bottom="0.787401575" header="0.3" footer="0.3"/>
  <pageSetup fitToHeight="1" fitToWidth="1" horizontalDpi="1200" verticalDpi="1200" orientation="landscape" paperSize="9" scale="74"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7981e65-7af0-4b3a-b904-ed284890fc7d" xsi:nil="true"/>
    <lcf76f155ced4ddcb4097134ff3c332f xmlns="83dd923a-f0f8-48f3-b55e-6e7d29a06c1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E2C653D722BFA42854EE5896E7C3372" ma:contentTypeVersion="10" ma:contentTypeDescription="Vytvoří nový dokument" ma:contentTypeScope="" ma:versionID="711c01049989a50631ca4e4e427ea35c">
  <xsd:schema xmlns:xsd="http://www.w3.org/2001/XMLSchema" xmlns:xs="http://www.w3.org/2001/XMLSchema" xmlns:p="http://schemas.microsoft.com/office/2006/metadata/properties" xmlns:ns2="83dd923a-f0f8-48f3-b55e-6e7d29a06c19" xmlns:ns3="67981e65-7af0-4b3a-b904-ed284890fc7d" targetNamespace="http://schemas.microsoft.com/office/2006/metadata/properties" ma:root="true" ma:fieldsID="a9564578e79162d0e818e69d2a712508" ns2:_="" ns3:_="">
    <xsd:import namespace="83dd923a-f0f8-48f3-b55e-6e7d29a06c19"/>
    <xsd:import namespace="67981e65-7af0-4b3a-b904-ed284890fc7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dd923a-f0f8-48f3-b55e-6e7d29a06c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Značky obrázků" ma:readOnly="false" ma:fieldId="{5cf76f15-5ced-4ddc-b409-7134ff3c332f}" ma:taxonomyMulti="true" ma:sspId="bdee9c52-2b8a-4eeb-85ee-88dc5f6b21c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981e65-7af0-4b3a-b904-ed284890fc7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91a1b14-a529-4036-89c1-25a9dc4b8cf3}" ma:internalName="TaxCatchAll" ma:showField="CatchAllData" ma:web="67981e65-7af0-4b3a-b904-ed284890fc7d">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8C2927-CE71-4241-9898-A4407C387E36}">
  <ds:schemaRef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 ds:uri="http://purl.org/dc/dcmitype/"/>
    <ds:schemaRef ds:uri="83dd923a-f0f8-48f3-b55e-6e7d29a06c19"/>
    <ds:schemaRef ds:uri="http://purl.org/dc/terms/"/>
    <ds:schemaRef ds:uri="http://purl.org/dc/elements/1.1/"/>
    <ds:schemaRef ds:uri="67981e65-7af0-4b3a-b904-ed284890fc7d"/>
  </ds:schemaRefs>
</ds:datastoreItem>
</file>

<file path=customXml/itemProps2.xml><?xml version="1.0" encoding="utf-8"?>
<ds:datastoreItem xmlns:ds="http://schemas.openxmlformats.org/officeDocument/2006/customXml" ds:itemID="{1D4E01CF-3C78-4961-B8C4-3AA633F2C5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dd923a-f0f8-48f3-b55e-6e7d29a06c19"/>
    <ds:schemaRef ds:uri="67981e65-7af0-4b3a-b904-ed284890fc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7B5FC2-10FC-4D6E-AEBF-40D3CEACD8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4E</dc:creator>
  <cp:keywords/>
  <dc:description/>
  <cp:lastModifiedBy>Petr Jelinek</cp:lastModifiedBy>
  <cp:lastPrinted>2022-06-30T16:26:13Z</cp:lastPrinted>
  <dcterms:created xsi:type="dcterms:W3CDTF">2021-09-20T06:42:35Z</dcterms:created>
  <dcterms:modified xsi:type="dcterms:W3CDTF">2022-08-11T17:33:45Z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0x010100BE2C653D722BFA42854EE5896E7C3372</vt:lpwstr>
  </property>
  <property fmtid="{D5CDD505-2E9C-101B-9397-08002B2CF9AE}" pid="3" name="MediaServiceImageTags">
    <vt:lpwstr/>
  </property>
</Properties>
</file>