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 tabRatio="996"/>
  </bookViews>
  <sheets>
    <sheet name="Rekapitulace CN" sheetId="8" r:id="rId1"/>
    <sheet name="Část A) FO_LFUK-UHK" sheetId="29" r:id="rId2"/>
    <sheet name="Část B) FO_SPŠS" sheetId="34" r:id="rId3"/>
    <sheet name="Část C) FO_OAHK" sheetId="33" r:id="rId4"/>
  </sheets>
  <definedNames>
    <definedName name="ACwvu.Skryté." hidden="1">#REF!</definedName>
    <definedName name="AP_IFS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">#REF!</definedName>
    <definedName name="nový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_xlnm.Print_Area" localSheetId="1">'Část A) FO_LFUK-UHK'!$A$1:$L$46</definedName>
    <definedName name="_xlnm.Print_Area" localSheetId="2">'Část B) FO_SPŠS'!$A$1:$L$71</definedName>
    <definedName name="_xlnm.Print_Area" localSheetId="3">'Část C) FO_OAHK'!$A$1:$L$68</definedName>
    <definedName name="_xlnm.Print_Area" localSheetId="0">'Rekapitulace CN'!$A$1:$L$19</definedName>
    <definedName name="pok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Rwvu.Skryté." hidden="1">#REF!</definedName>
    <definedName name="section_A_Brutto">#REF!</definedName>
    <definedName name="section_A_Netto">#REF!</definedName>
    <definedName name="section_A_Total">#REF!</definedName>
    <definedName name="section_B_Brutto">#REF!</definedName>
    <definedName name="section_B_Netto">#REF!</definedName>
    <definedName name="section_B_Total">#REF!</definedName>
    <definedName name="section_C_Brutto">#REF!</definedName>
    <definedName name="section_C_Netto">#REF!</definedName>
    <definedName name="section_C_Total">#REF!</definedName>
    <definedName name="section_CUSTOM_Netto">#REF!,#REF!</definedName>
    <definedName name="Swvu.Skryté." hidden="1">#REF!</definedName>
    <definedName name="total_Brutto">#REF!</definedName>
    <definedName name="wvu.Skryté.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localSheetId="2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localSheetId="3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_41C08ACD_675F_4EE3_AB03_BBE9495CA449_.wvu.PrintArea" localSheetId="1" hidden="1">'Část A) FO_LFUK-UHK'!#REF!</definedName>
    <definedName name="Z_41C08ACD_675F_4EE3_AB03_BBE9495CA449_.wvu.PrintArea" localSheetId="2" hidden="1">'Část B) FO_SPŠS'!#REF!</definedName>
    <definedName name="Z_41C08ACD_675F_4EE3_AB03_BBE9495CA449_.wvu.PrintArea" localSheetId="3" hidden="1">'Část C) FO_OAHK'!#REF!</definedName>
    <definedName name="Z_46E3FD4E_B57D_4075_A933_3F5FD96BE8F4_.wvu.PrintArea" localSheetId="1" hidden="1">'Část A) FO_LFUK-UHK'!#REF!</definedName>
    <definedName name="Z_46E3FD4E_B57D_4075_A933_3F5FD96BE8F4_.wvu.PrintArea" localSheetId="2" hidden="1">'Část B) FO_SPŠS'!#REF!</definedName>
    <definedName name="Z_46E3FD4E_B57D_4075_A933_3F5FD96BE8F4_.wvu.PrintArea" localSheetId="3" hidden="1">'Část C) FO_OAHK'!#REF!</definedName>
    <definedName name="Z_46E3FD4E_B57D_4075_A933_3F5FD96BE8F4_.wvu.PrintArea" localSheetId="0" hidden="1">'Rekapitulace CN'!#REF!</definedName>
  </definedNames>
  <calcPr calcId="162913"/>
  <customWorkbookViews>
    <customWorkbookView name="VPAVEL - vlastní pohled" guid="{41C08ACD-675F-4EE3-AB03-BBE9495CA449}" mergeInterval="0" personalView="1" maximized="1" windowWidth="1276" windowHeight="862" tabRatio="996" activeSheetId="2"/>
    <customWorkbookView name="Vítězslav Pavel - vlastní zobrazení" guid="{46E3FD4E-B57D-4075-A933-3F5FD96BE8F4}" mergeInterval="0" personalView="1" maximized="1" xWindow="1" yWindow="1" windowWidth="1676" windowHeight="860" tabRatio="996" activeSheetId="4"/>
  </customWorkbookViews>
</workbook>
</file>

<file path=xl/calcChain.xml><?xml version="1.0" encoding="utf-8"?>
<calcChain xmlns="http://schemas.openxmlformats.org/spreadsheetml/2006/main">
  <c r="J45" i="33" l="1"/>
  <c r="J53" i="33"/>
  <c r="J61" i="33"/>
  <c r="L29" i="29"/>
  <c r="L33" i="29"/>
  <c r="L18" i="33"/>
  <c r="L17" i="33"/>
  <c r="L18" i="34"/>
  <c r="L17" i="34"/>
  <c r="J58" i="33"/>
  <c r="L61" i="34"/>
  <c r="L24" i="34"/>
  <c r="J58" i="34"/>
  <c r="L56" i="34"/>
  <c r="L57" i="34"/>
  <c r="B12" i="8"/>
  <c r="J68" i="34"/>
  <c r="J67" i="34"/>
  <c r="L66" i="34"/>
  <c r="J66" i="34"/>
  <c r="L65" i="34"/>
  <c r="J65" i="34"/>
  <c r="L64" i="34"/>
  <c r="J64" i="34"/>
  <c r="L63" i="34"/>
  <c r="J63" i="34"/>
  <c r="L60" i="34"/>
  <c r="J59" i="34"/>
  <c r="J52" i="34"/>
  <c r="J51" i="34"/>
  <c r="J50" i="34"/>
  <c r="L49" i="34"/>
  <c r="L48" i="34"/>
  <c r="J47" i="34"/>
  <c r="L46" i="34"/>
  <c r="L44" i="34"/>
  <c r="L43" i="34"/>
  <c r="L41" i="34"/>
  <c r="J40" i="34"/>
  <c r="J39" i="34"/>
  <c r="L38" i="34"/>
  <c r="J36" i="34"/>
  <c r="L35" i="34"/>
  <c r="L34" i="34"/>
  <c r="L33" i="34"/>
  <c r="J32" i="34"/>
  <c r="J31" i="34"/>
  <c r="J30" i="34"/>
  <c r="J29" i="34"/>
  <c r="L27" i="34"/>
  <c r="L26" i="34"/>
  <c r="J25" i="34"/>
  <c r="J21" i="34"/>
  <c r="J20" i="34"/>
  <c r="J14" i="34"/>
  <c r="J13" i="34"/>
  <c r="J12" i="34"/>
  <c r="J11" i="34"/>
  <c r="J10" i="34"/>
  <c r="J9" i="34"/>
  <c r="L8" i="34"/>
  <c r="B11" i="8"/>
  <c r="B13" i="8"/>
  <c r="L55" i="33"/>
  <c r="J54" i="33"/>
  <c r="J38" i="33"/>
  <c r="J40" i="33"/>
  <c r="J21" i="33"/>
  <c r="J65" i="33"/>
  <c r="J64" i="33"/>
  <c r="L63" i="33"/>
  <c r="J63" i="33"/>
  <c r="L62" i="33"/>
  <c r="J62" i="33"/>
  <c r="L61" i="33"/>
  <c r="L60" i="33"/>
  <c r="J60" i="33"/>
  <c r="L51" i="33"/>
  <c r="J51" i="33"/>
  <c r="L49" i="33"/>
  <c r="L46" i="33"/>
  <c r="J43" i="33"/>
  <c r="L42" i="33"/>
  <c r="L35" i="33"/>
  <c r="L34" i="33"/>
  <c r="J34" i="33"/>
  <c r="L31" i="33"/>
  <c r="L30" i="33"/>
  <c r="L28" i="33"/>
  <c r="L27" i="33"/>
  <c r="L25" i="33"/>
  <c r="L14" i="33"/>
  <c r="L13" i="33"/>
  <c r="L11" i="33"/>
  <c r="L10" i="33"/>
  <c r="L9" i="33"/>
  <c r="L36" i="29"/>
  <c r="L31" i="29"/>
  <c r="J28" i="29"/>
  <c r="J38" i="29"/>
  <c r="L38" i="29"/>
  <c r="J39" i="29"/>
  <c r="L39" i="29"/>
  <c r="J40" i="29"/>
  <c r="L40" i="29"/>
  <c r="J41" i="29"/>
  <c r="L41" i="29"/>
  <c r="J42" i="29"/>
  <c r="J43" i="29"/>
  <c r="J12" i="29"/>
  <c r="J13" i="29"/>
  <c r="J11" i="29"/>
  <c r="L10" i="29"/>
  <c r="J21" i="29"/>
  <c r="L16" i="29"/>
  <c r="J16" i="29"/>
  <c r="L28" i="29"/>
  <c r="L11" i="29"/>
  <c r="L22" i="29"/>
  <c r="L30" i="29"/>
  <c r="L34" i="29"/>
  <c r="L13" i="29"/>
  <c r="J26" i="29"/>
  <c r="L26" i="29"/>
  <c r="L32" i="29"/>
  <c r="J18" i="29"/>
  <c r="L18" i="29"/>
  <c r="J36" i="29"/>
  <c r="J30" i="29"/>
  <c r="J14" i="29"/>
  <c r="L21" i="29"/>
  <c r="L14" i="29"/>
  <c r="J55" i="33"/>
  <c r="J39" i="33"/>
  <c r="L39" i="33"/>
  <c r="J33" i="33"/>
  <c r="J26" i="33"/>
  <c r="L44" i="33"/>
  <c r="J28" i="33"/>
  <c r="J41" i="33"/>
  <c r="J11" i="33"/>
  <c r="L57" i="33"/>
  <c r="L50" i="33"/>
  <c r="J44" i="33"/>
  <c r="J57" i="33"/>
  <c r="L56" i="33"/>
  <c r="L48" i="33"/>
  <c r="J38" i="34"/>
  <c r="J53" i="34"/>
  <c r="L32" i="34"/>
  <c r="L39" i="34"/>
  <c r="L50" i="34"/>
  <c r="J41" i="34"/>
  <c r="L58" i="33"/>
  <c r="J12" i="33"/>
  <c r="L26" i="33"/>
  <c r="J29" i="33"/>
  <c r="L23" i="33"/>
  <c r="L24" i="33"/>
  <c r="J10" i="33"/>
  <c r="J32" i="33"/>
  <c r="J24" i="33"/>
  <c r="J55" i="34"/>
  <c r="L29" i="34"/>
  <c r="L23" i="34"/>
  <c r="L12" i="33"/>
  <c r="L29" i="33"/>
  <c r="L21" i="33"/>
  <c r="J23" i="33"/>
  <c r="L20" i="33"/>
  <c r="L52" i="34"/>
  <c r="J44" i="34"/>
  <c r="J28" i="34"/>
  <c r="J23" i="34"/>
  <c r="L51" i="34"/>
  <c r="L13" i="34"/>
  <c r="L21" i="34"/>
  <c r="J54" i="34"/>
  <c r="L55" i="34"/>
  <c r="J56" i="34"/>
  <c r="L28" i="34"/>
  <c r="L20" i="34"/>
  <c r="J22" i="34"/>
  <c r="L10" i="34"/>
  <c r="L54" i="34"/>
  <c r="L22" i="34"/>
  <c r="L36" i="34"/>
  <c r="J20" i="33"/>
  <c r="L45" i="33"/>
  <c r="J47" i="33"/>
  <c r="J50" i="33"/>
  <c r="J14" i="33"/>
  <c r="L52" i="33"/>
  <c r="L32" i="33"/>
  <c r="L40" i="33"/>
  <c r="J27" i="33"/>
  <c r="L33" i="33"/>
  <c r="L47" i="33"/>
  <c r="L54" i="33"/>
  <c r="J8" i="33"/>
  <c r="L22" i="33"/>
  <c r="J30" i="33"/>
  <c r="L41" i="33"/>
  <c r="J46" i="33"/>
  <c r="J48" i="33"/>
  <c r="J56" i="33"/>
  <c r="L53" i="33"/>
  <c r="L8" i="33"/>
  <c r="J49" i="33"/>
  <c r="L43" i="33"/>
  <c r="J52" i="33"/>
  <c r="J22" i="33"/>
  <c r="L38" i="33"/>
  <c r="L12" i="29"/>
  <c r="J10" i="29"/>
  <c r="J31" i="29"/>
  <c r="J32" i="29"/>
  <c r="J29" i="29"/>
  <c r="L8" i="29"/>
  <c r="L20" i="29"/>
  <c r="L15" i="29"/>
  <c r="J34" i="29"/>
  <c r="J22" i="29"/>
  <c r="J8" i="29"/>
  <c r="J20" i="29"/>
  <c r="J15" i="29"/>
  <c r="J37" i="29"/>
  <c r="L40" i="34"/>
  <c r="L31" i="34"/>
  <c r="L11" i="34"/>
  <c r="L47" i="34"/>
  <c r="L59" i="34"/>
  <c r="L9" i="34"/>
  <c r="J33" i="34"/>
  <c r="J60" i="34"/>
  <c r="L14" i="34"/>
  <c r="J35" i="34"/>
  <c r="J61" i="34"/>
  <c r="L25" i="34"/>
  <c r="J49" i="34"/>
  <c r="L30" i="34"/>
  <c r="J8" i="34"/>
  <c r="J34" i="34"/>
  <c r="J33" i="29"/>
  <c r="J59" i="33"/>
  <c r="L59" i="33"/>
  <c r="J25" i="33"/>
  <c r="J42" i="33"/>
  <c r="J31" i="33"/>
  <c r="J13" i="33"/>
  <c r="J9" i="33"/>
  <c r="J18" i="33"/>
  <c r="J17" i="33"/>
  <c r="J35" i="33"/>
  <c r="L37" i="29"/>
  <c r="J57" i="34"/>
  <c r="J26" i="34"/>
  <c r="J42" i="34"/>
  <c r="J45" i="34"/>
  <c r="J48" i="34"/>
  <c r="L58" i="34"/>
  <c r="J18" i="34"/>
  <c r="L53" i="34"/>
  <c r="J17" i="34"/>
  <c r="L42" i="34"/>
  <c r="J24" i="34"/>
  <c r="J46" i="34"/>
  <c r="L12" i="34"/>
  <c r="J27" i="34"/>
  <c r="L45" i="34"/>
  <c r="J43" i="34"/>
  <c r="L64" i="33"/>
  <c r="L42" i="29"/>
  <c r="L62" i="34"/>
  <c r="J62" i="34"/>
  <c r="L67" i="34"/>
  <c r="L65" i="33"/>
  <c r="L43" i="29"/>
  <c r="L68" i="34"/>
  <c r="K44" i="29"/>
  <c r="I44" i="29"/>
  <c r="K69" i="34"/>
  <c r="I69" i="34"/>
  <c r="K66" i="33"/>
  <c r="I66" i="33"/>
  <c r="I45" i="29"/>
  <c r="L11" i="8"/>
  <c r="I70" i="34"/>
  <c r="L12" i="8"/>
  <c r="I67" i="33"/>
  <c r="L13" i="8"/>
  <c r="L14" i="8"/>
  <c r="D17" i="8"/>
  <c r="F17" i="8"/>
  <c r="H17" i="8"/>
  <c r="J17" i="8"/>
  <c r="L17" i="8"/>
</calcChain>
</file>

<file path=xl/sharedStrings.xml><?xml version="1.0" encoding="utf-8"?>
<sst xmlns="http://schemas.openxmlformats.org/spreadsheetml/2006/main" count="488" uniqueCount="198">
  <si>
    <t>Trubka PVC FX 25 IEC</t>
  </si>
  <si>
    <t>Skladový kód</t>
  </si>
  <si>
    <t>Typové číslo</t>
  </si>
  <si>
    <t xml:space="preserve">Specifikace </t>
  </si>
  <si>
    <t>Počet (ks/m)</t>
  </si>
  <si>
    <t>Materiál</t>
  </si>
  <si>
    <t>Montáž</t>
  </si>
  <si>
    <t>Jednotková cena</t>
  </si>
  <si>
    <t>Celkem bez DPH</t>
  </si>
  <si>
    <t>1.</t>
  </si>
  <si>
    <t>podružný materiál</t>
  </si>
  <si>
    <t>vedlejší náklady - cestovné + dopravné</t>
  </si>
  <si>
    <t>proměření FO svaru, měřící protokol</t>
  </si>
  <si>
    <t>Předmět nabídky:</t>
  </si>
  <si>
    <t>Zákazník:</t>
  </si>
  <si>
    <t>průraz D40 - 300mm, železobeton</t>
  </si>
  <si>
    <t>Cena</t>
  </si>
  <si>
    <t>Základ daně</t>
  </si>
  <si>
    <t>Cena
včetně DPH</t>
  </si>
  <si>
    <t>Pol.</t>
  </si>
  <si>
    <t>V09LC/LC2D</t>
  </si>
  <si>
    <t>Celkem materiál + montáž bez DPH</t>
  </si>
  <si>
    <t>Poznámka :</t>
  </si>
  <si>
    <t>25.B016G</t>
  </si>
  <si>
    <t>Záslepka PK70/110 D pro PK D žlab 8451</t>
  </si>
  <si>
    <t>2.</t>
  </si>
  <si>
    <t>RAB-FO-X57-A1</t>
  </si>
  <si>
    <t>Kompletace (kpl)</t>
  </si>
  <si>
    <t>Značení trasy vedení (kpl)</t>
  </si>
  <si>
    <t>Stavební přípomoci (kpl)</t>
  </si>
  <si>
    <t>Ekologická likvidace odpadu (kpl)</t>
  </si>
  <si>
    <t>Žlab parapetní PK 110x70D</t>
  </si>
  <si>
    <t xml:space="preserve">CELKOVÁ REKAPITULACE </t>
  </si>
  <si>
    <t>Specifikace</t>
  </si>
  <si>
    <t>DPH</t>
  </si>
  <si>
    <t>cena bez DPH</t>
  </si>
  <si>
    <t xml:space="preserve"> CENA CELKEM BEZ DPH</t>
  </si>
  <si>
    <t>průraz D20 - 1000mm, cihla</t>
  </si>
  <si>
    <t>Pigtail SM 9 SC 1m</t>
  </si>
  <si>
    <t>VADSMSCS</t>
  </si>
  <si>
    <t>inženýrská činnost, projekt skutečného provedení</t>
  </si>
  <si>
    <t>Svar optického vlákna</t>
  </si>
  <si>
    <t>záruka - rok</t>
  </si>
  <si>
    <t>Adapter SM SC/SC plastové tělo SIMPLEX</t>
  </si>
  <si>
    <t>Panel vyvazovací 1U 5úchytů(ring run)</t>
  </si>
  <si>
    <t>Výsledná cena s DPH je zaokrouhlena na celé koruny.</t>
  </si>
  <si>
    <t>Záslepka SC konektoru Simplex</t>
  </si>
  <si>
    <t xml:space="preserve">Trubička ochrany sváru / 61mm </t>
  </si>
  <si>
    <t>Kazeta pro 12 smrštitelných ochran svaru</t>
  </si>
  <si>
    <t>Výrobce</t>
  </si>
  <si>
    <t>Nabídka uchazeče</t>
  </si>
  <si>
    <t>Projekt - referenční výrobek</t>
  </si>
  <si>
    <t>HSEAIBH129</t>
  </si>
  <si>
    <t>Vnitřní trasa SPŠS</t>
  </si>
  <si>
    <t xml:space="preserve">Vnitřní trasa LF UK </t>
  </si>
  <si>
    <t>Spojka Plasson</t>
  </si>
  <si>
    <t>Sejmutí drnu</t>
  </si>
  <si>
    <t>Výstražná folie PVC, šířka 33 cm</t>
  </si>
  <si>
    <t>Deska krycí plastová 30x100 cm</t>
  </si>
  <si>
    <t>Položení drnu</t>
  </si>
  <si>
    <t>Osetí povrchu trávou</t>
  </si>
  <si>
    <t>Provizorní úprava terénu</t>
  </si>
  <si>
    <t>Geodetické zaměření</t>
  </si>
  <si>
    <t>Územní souhlas k provedení trasy na pozemku p.č. 890, LV25690</t>
  </si>
  <si>
    <t>Jáma pro napojení trasy, volný prostor</t>
  </si>
  <si>
    <t>Výkop kabelové rýhy 35/70 cm  hor.3, zhutnění</t>
  </si>
  <si>
    <t>V09LC/SC2D</t>
  </si>
  <si>
    <t>Kabel propoj FO SM 9 LC/SC DPX 2m</t>
  </si>
  <si>
    <t>STOPAQ FN 2100 - trvale působící těsnící hmota proti pronikající vodě a plynu</t>
  </si>
  <si>
    <t>Optická vana výsuvná pro 24xDSC, černá, 1x středový trn, 2x průchodka, kazeta pro 24 svárů</t>
  </si>
  <si>
    <t>FF-S09XXX00/2G/SPT1</t>
  </si>
  <si>
    <t>Optická kazeta pro 24 svárů, transparentní víčko, 2x výklopné držáky pro 12 svárů</t>
  </si>
  <si>
    <t>OPT-SPT01</t>
  </si>
  <si>
    <t>Optický adaptér SC, SM, modrý, duplex</t>
  </si>
  <si>
    <t>MOF-AD-OSSC-D</t>
  </si>
  <si>
    <t>SC duplex záslepka</t>
  </si>
  <si>
    <t>SCDUPLEXBLANK</t>
  </si>
  <si>
    <t>048-SM652DLT-MIKRO-59-LS</t>
  </si>
  <si>
    <t>012-SM652DLT-MIKRO-59-LS</t>
  </si>
  <si>
    <t>Kabel optický k zafouknutí MIKRO AIRBLOWN, 12 vláken SM 9/125, G.652D, MLT, HDPE černý, d5,9mm, 700N</t>
  </si>
  <si>
    <t>MOF-PP-24SCS1U-SPT</t>
  </si>
  <si>
    <t>Optická vana 24xSC simplex, 1U, výsuvná, středový trn, 1x kazeta pro 24 svárů - modrá, neosazená, černá</t>
  </si>
  <si>
    <t>MOF-AD-OSSC-S</t>
  </si>
  <si>
    <t>MOF-PT-OSSC-1S</t>
  </si>
  <si>
    <t>Mikrotrubička 12/8 Dura Line</t>
  </si>
  <si>
    <t>Venkovní trasa, odbočka SPŠS</t>
  </si>
  <si>
    <t>Jádrové vrtání průměr 80mm/1000 mm</t>
  </si>
  <si>
    <t>Spojka optická kabelová odklopná řady UCAO, pro max. 060 svarů, včetně kabelových průchodek, kompletní příslušenství</t>
  </si>
  <si>
    <t xml:space="preserve">ORKS-UCAO-S45754-A3-A17 </t>
  </si>
  <si>
    <t>Manipulace s optickou kabeláží, rozpletení optického kabelu, odbočení vláken</t>
  </si>
  <si>
    <t>Příplatek za protažení mikrotrubičky stávající větrací šachtou</t>
  </si>
  <si>
    <t>Vnitřní trasa FF UHK Víta Nejedlého</t>
  </si>
  <si>
    <t>Komora 845x553x610mm, HDPE, BEZ VÍKA, Raycom - montáž, inženýrská činnost</t>
  </si>
  <si>
    <t>SGLB 1730 BEZ VÍKA</t>
  </si>
  <si>
    <t>Víko ocelové pro komoru SGLB 1730, nosnost 12,5t, Raycom</t>
  </si>
  <si>
    <t xml:space="preserve">SGLB 1730-BOV </t>
  </si>
  <si>
    <t>Trubka zemní ohebná KOPOFLEX 63 červená</t>
  </si>
  <si>
    <t>stávající</t>
  </si>
  <si>
    <t>Vytažení stávajícího FO kabelu, uložení nového FO kabelu do lišty nebo trubky</t>
  </si>
  <si>
    <t>Vyfouknutí stávajícího FO kabelu z trubky</t>
  </si>
  <si>
    <t>Zafouknutí nového FO kabelu do trubky</t>
  </si>
  <si>
    <t>Venkovní trasa, odbočka OAHK</t>
  </si>
  <si>
    <t>Územní souhlas k provedení trasy na pozemku p.č. 161/22, LV10001, p.č. 161/36, LV26659</t>
  </si>
  <si>
    <t>Trubka zemní ohebná KOPOFLEX 63/52 červená</t>
  </si>
  <si>
    <t>Výkop a zához jámy pro podvrt (2,5x1m)</t>
  </si>
  <si>
    <t>Strojní protlak pr.63 řízený</t>
  </si>
  <si>
    <t>Vnitřní trasa OAHK</t>
  </si>
  <si>
    <t>V dodávce SPŠS</t>
  </si>
  <si>
    <t>Příplatek za protažení mikrotrubičky stávajícím SDK podhledem, stávající stoupací trasou</t>
  </si>
  <si>
    <t>3.</t>
  </si>
  <si>
    <t xml:space="preserve">Optická kabeláž LF UK </t>
  </si>
  <si>
    <t>Cenové náklady na optické propojení OAHK - LF UK</t>
  </si>
  <si>
    <t>Cenové náklady na výměnu optického kabelu LF UK - FFUHK</t>
  </si>
  <si>
    <t>Venkovní trasa</t>
  </si>
  <si>
    <t>Cenové náklady na optické propojení SPŠ Stavební - LF UK</t>
  </si>
  <si>
    <t xml:space="preserve">Žlab drátěný MERKUR M2 50/ 50 </t>
  </si>
  <si>
    <t>Spojka žlabu MERKUR M2 SZM 1</t>
  </si>
  <si>
    <t>Nosník žlabu MERKUR M1+M2 NZM 50</t>
  </si>
  <si>
    <t>Nosník žlabu MERKUR M1+M2 NZM 100</t>
  </si>
  <si>
    <t>Upevňovací materiál</t>
  </si>
  <si>
    <t>Vytýčení inženýrských sítí</t>
  </si>
  <si>
    <t>Zabezpečení staveniště 
(zábrany, informační tabule, dopravní značení)</t>
  </si>
  <si>
    <t>Protipožární ucpávky zdí a stropů</t>
  </si>
  <si>
    <t>Odkrytí trasy pro vyfouknutí, zafouknutí FO kabelu,Vytýčení inženýrských sítí, Zabezpečení staveniště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</si>
  <si>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</si>
  <si>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</si>
  <si>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</si>
  <si>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</si>
  <si>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</si>
  <si>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</si>
  <si>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</si>
  <si>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</si>
  <si>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</si>
  <si>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</si>
  <si>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</si>
  <si>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</si>
  <si>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</si>
  <si>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</si>
  <si>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</si>
  <si>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</si>
  <si>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</si>
  <si>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</si>
  <si>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</si>
  <si>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</si>
  <si>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</si>
  <si>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</si>
  <si>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</si>
  <si>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</si>
  <si>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</si>
  <si>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</si>
  <si>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</si>
  <si>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</si>
  <si>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</si>
  <si>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</si>
  <si>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</si>
  <si>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</si>
  <si>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</si>
  <si>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</si>
  <si>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</si>
  <si>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</si>
  <si>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</si>
  <si>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</si>
  <si>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</si>
  <si>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</si>
  <si>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</si>
  <si>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</si>
  <si>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</si>
  <si>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</si>
  <si>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</si>
  <si>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</si>
  <si>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</si>
  <si>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</si>
  <si>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</si>
  <si>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</si>
  <si>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</si>
  <si>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</si>
  <si>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</si>
  <si>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</si>
  <si>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</si>
  <si>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Venkovní trasa LF UK - FFUHK</t>
  </si>
  <si>
    <t>59.</t>
  </si>
  <si>
    <t>60.</t>
  </si>
  <si>
    <t>61.</t>
  </si>
  <si>
    <t>62.</t>
  </si>
  <si>
    <t>Položka předmětem nabídky pro SPŠS (50%) a OAHK (50%)</t>
  </si>
  <si>
    <t>Položka předmětem dodávky UHK</t>
  </si>
  <si>
    <t>Optické připojení UHK - LF UK, SPŠS - LF UK, OAHK - LF UK</t>
  </si>
  <si>
    <t>Výkaz výměr</t>
  </si>
  <si>
    <t>Univerzita Hradec Králové, Střední průmyslová škola stavební Hradec Králové, Obchodní akademie, Střední odborná škola a Jazyková škola s právem státní jazykové zkoušky, Hradec Králové</t>
  </si>
  <si>
    <t>Kabel optický k zafouknutí MIKRO AIRBLOWN, 32 vláken SM 9/125, G.652D, MLT, HDPE černý, d5,9mm, 700N</t>
  </si>
  <si>
    <t>Řešení počítá s výměnou optického kabelu mezi objektem LF UK Šimkova - FF UHK Víta Nejedlého. Stávající optický kabel bude vyfouknut a nahrazen novým kabelem SM 9/125 32vl.. U objektu SPŠ Stavební bude instalován zemní box, kde bude provedena odbočka do SPŠ Stavební a odbočka do OAHK. V zemním boxu budou odbočena 4 vlákna do objektu SPŠ Stavební a 4 vlákna do objektu OAHK. Ve finálním provedení bude ukončeno 24 vláken mezi LF UK Šimkova - FF UHK Víta Nejedlého, 4 vlákna mezi LF UK Šimkova - SPŠ Stavební a 4 vlákna mezi LF UK - OAHK.</t>
  </si>
  <si>
    <t>Připojení SPŠ Stavební na CESNET LF UK po optickém vláknu. Řešení počítá s výměnou optického kabelu mezi objektem LF UK Šimkova - FF UHK Víta Nejedlého. Stávající optický kabel bude vyfouknut a nahrazen novým kabelem SM 9/125 32vl. U objektu SPŠ Stavební bude instalován zemní box, kde bude provedena odbočka do SPŠ Stavební. V zemním boxu budou odbočena 4 vlákna do objektu SPŠ Stavební. Ve finálním provedení bude ukončeno 24 vláken mezi LF UK Šimkova - FF UHK Víta Nejedlého, 4 vlákna mezi LF UK Šimkova - SPŠ Stavební a 4 vlákna mezi LF UK - OAHK.</t>
  </si>
  <si>
    <t>Připojení OAHK Obchodní akademie na CESNET LF UK po optickém vláknu. Řešení počítá s výměnou optického kabelu mezi objektem LF UK Šimkova - FF UHK Víta Nejedlého. Stávající optický kabel bude vyfouknut a nahrazen novým kabelem SM 9/125 32vl.. U objektu SPŠ Stavební bude instalován zemní box, kde bude provedena odbočka do OAHK Obchodní akdemie. Do objektu OAHK  bude instalován optický kabel SM 9/125 12vl. V zemním boxu u SPŠ Stavební budou odbočena 4 vlákna do objektu OAHK. Ve finálním provedení bude ukončeno 24 vláken mezi LF UK Šimkova - FF UHK Víta Nejedlého, 4 vlákna mezi LF UK Šimkova - SPŠ Stavební a 4 vlákna mezi LF UK - OAHK.</t>
  </si>
  <si>
    <t>Nabídková cena celkem</t>
  </si>
  <si>
    <t>částka „Nabídková cena celkem“ bude použita za účelem hodnocení nabídek.</t>
  </si>
  <si>
    <t>A)</t>
  </si>
  <si>
    <t>B)</t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</si>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</sst>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#,##0\ &quot;Kč&quot;;\-#,##0\ &quot;Kč&quot;"/>
    <numFmt numFmtId="42" formatCode="_-* #,##0\ &quot;Kč&quot;_-;\-* #,##0\ &quot;Kč&quot;_-;_-* &quot;-&quot;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8" formatCode="#,##0.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0.00_)"/>
    <numFmt numFmtId="188" formatCode="#,##0\ [$Kč-405];\-#,##0\ [$Kč-405]"/>
  </numFmts>
  <fonts count="4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7"/>
      <name val="Small Fonts"/>
      <family val="2"/>
      <charset val="238"/>
    </font>
    <font>
      <b/>
      <i/>
      <sz val="16"/>
      <name val="Helv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i/>
      <sz val="10"/>
      <name val="Arial"/>
      <family val="2"/>
      <charset val="238"/>
    </font>
    <font>
      <sz val="8"/>
      <color indexed="18"/>
      <name val="Arial"/>
      <family val="2"/>
      <charset val="238"/>
    </font>
    <font>
      <b/>
      <i/>
      <sz val="10"/>
      <color indexed="9"/>
      <name val="Arial CE"/>
      <charset val="238"/>
    </font>
    <font>
      <b/>
      <sz val="10"/>
      <color indexed="8"/>
      <name val="Arial CE"/>
      <charset val="238"/>
    </font>
    <font>
      <b/>
      <i/>
      <sz val="16"/>
      <name val="Arial"/>
      <family val="2"/>
      <charset val="238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7"/>
      <name val="Small Fonts"/>
      <family val="2"/>
    </font>
    <font>
      <sz val="11"/>
      <name val="Arial CE"/>
      <charset val="238"/>
    </font>
    <font>
      <sz val="7"/>
      <color indexed="16"/>
      <name val="Arial"/>
      <family val="2"/>
    </font>
    <font>
      <sz val="7"/>
      <name val="Arial"/>
      <family val="2"/>
    </font>
    <font>
      <sz val="8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A3ADB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1">
    <xf numFmtId="0" fontId="0" fillId="0" borderId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42" fontId="1" fillId="0" borderId="0" applyFont="0" applyFill="0" applyBorder="0" applyAlignment="0" applyProtection="0"/>
    <xf numFmtId="188" fontId="36" fillId="2" borderId="1" applyProtection="0">
      <alignment vertical="center"/>
    </xf>
    <xf numFmtId="49" fontId="30" fillId="0" borderId="2" applyNumberFormat="0" applyFont="0" applyAlignment="0">
      <alignment horizontal="left" vertical="center" wrapText="1"/>
    </xf>
    <xf numFmtId="188" fontId="37" fillId="0" borderId="1" applyProtection="0">
      <alignment horizontal="right" vertical="center"/>
    </xf>
    <xf numFmtId="5" fontId="42" fillId="0" borderId="3" applyNumberFormat="0" applyFont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" fontId="6" fillId="0" borderId="0"/>
    <xf numFmtId="164" fontId="1" fillId="0" borderId="0" applyFont="0" applyFill="0" applyBorder="0" applyAlignment="0" applyProtection="0"/>
    <xf numFmtId="38" fontId="13" fillId="3" borderId="0" applyNumberFormat="0" applyBorder="0" applyAlignment="0" applyProtection="0"/>
    <xf numFmtId="0" fontId="43" fillId="0" borderId="0"/>
    <xf numFmtId="0" fontId="31" fillId="0" borderId="4"/>
    <xf numFmtId="10" fontId="13" fillId="4" borderId="5" applyNumberFormat="0" applyBorder="0" applyAlignment="0" applyProtection="0"/>
    <xf numFmtId="0" fontId="33" fillId="5" borderId="1" applyAlignment="0">
      <protection locked="0"/>
    </xf>
    <xf numFmtId="0" fontId="24" fillId="0" borderId="0"/>
    <xf numFmtId="0" fontId="25" fillId="6" borderId="6"/>
    <xf numFmtId="0" fontId="35" fillId="0" borderId="0" applyNumberFormat="0" applyFill="0" applyBorder="0" applyProtection="0">
      <alignment horizontal="center"/>
    </xf>
    <xf numFmtId="37" fontId="14" fillId="0" borderId="0"/>
    <xf numFmtId="37" fontId="41" fillId="0" borderId="0"/>
    <xf numFmtId="188" fontId="34" fillId="0" borderId="1">
      <alignment vertical="center"/>
      <protection locked="0"/>
    </xf>
    <xf numFmtId="0" fontId="34" fillId="0" borderId="1">
      <alignment horizontal="justify" vertical="center" wrapText="1"/>
      <protection locked="0"/>
    </xf>
    <xf numFmtId="171" fontId="15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4" fillId="0" borderId="0"/>
    <xf numFmtId="188" fontId="36" fillId="5" borderId="1" applyProtection="0">
      <alignment vertical="center" wrapText="1"/>
    </xf>
    <xf numFmtId="10" fontId="12" fillId="0" borderId="0" applyFont="0" applyFill="0" applyBorder="0" applyAlignment="0" applyProtection="0"/>
    <xf numFmtId="0" fontId="34" fillId="0" borderId="1">
      <alignment vertical="center" wrapText="1"/>
      <protection locked="0"/>
    </xf>
    <xf numFmtId="0" fontId="32" fillId="0" borderId="0">
      <alignment horizontal="justify" vertical="top" wrapText="1"/>
    </xf>
    <xf numFmtId="9" fontId="1" fillId="0" borderId="0" applyFont="0" applyFill="0" applyBorder="0" applyAlignment="0" applyProtection="0"/>
    <xf numFmtId="3" fontId="30" fillId="0" borderId="5" applyFill="0">
      <alignment horizontal="right" vertical="center"/>
    </xf>
    <xf numFmtId="0" fontId="13" fillId="0" borderId="1">
      <alignment horizontal="left" vertical="center" wrapText="1" indent="1"/>
    </xf>
    <xf numFmtId="0" fontId="30" fillId="0" borderId="5">
      <alignment horizontal="left" vertical="center" wrapText="1"/>
    </xf>
    <xf numFmtId="188" fontId="39" fillId="7" borderId="1" applyProtection="0">
      <alignment vertical="center"/>
    </xf>
    <xf numFmtId="0" fontId="10" fillId="0" borderId="0"/>
    <xf numFmtId="188" fontId="38" fillId="8" borderId="1">
      <alignment horizontal="right" vertical="center"/>
      <protection locked="0"/>
    </xf>
    <xf numFmtId="3" fontId="21" fillId="0" borderId="0"/>
  </cellStyleXfs>
  <cellXfs count="163">
    <xf numFmtId="0" fontId="0" fillId="0" borderId="0" xfId="0"/>
    <xf numFmtId="0" fontId="4" fillId="0" borderId="7" xfId="42" applyFont="1" applyBorder="1" applyAlignment="1">
      <alignment vertical="center" wrapText="1"/>
    </xf>
    <xf numFmtId="3" fontId="4" fillId="0" borderId="7" xfId="47" applyNumberFormat="1" applyFont="1" applyFill="1" applyBorder="1" applyAlignment="1" applyProtection="1">
      <alignment horizontal="center" vertical="center"/>
      <protection locked="0"/>
    </xf>
    <xf numFmtId="49" fontId="22" fillId="0" borderId="0" xfId="43" applyNumberFormat="1" applyFont="1" applyFill="1" applyAlignment="1">
      <alignment horizontal="left" vertical="center"/>
    </xf>
    <xf numFmtId="0" fontId="7" fillId="0" borderId="0" xfId="43" applyFont="1" applyAlignment="1">
      <alignment horizontal="left" vertical="center"/>
    </xf>
    <xf numFmtId="0" fontId="16" fillId="0" borderId="0" xfId="43" applyFont="1" applyAlignment="1">
      <alignment horizontal="center" vertical="center"/>
    </xf>
    <xf numFmtId="0" fontId="3" fillId="0" borderId="0" xfId="43" applyFont="1" applyAlignment="1">
      <alignment vertical="center"/>
    </xf>
    <xf numFmtId="0" fontId="3" fillId="0" borderId="0" xfId="43" applyFont="1" applyAlignment="1">
      <alignment horizontal="left" vertical="center" wrapText="1"/>
    </xf>
    <xf numFmtId="0" fontId="3" fillId="0" borderId="0" xfId="43" applyFont="1" applyAlignment="1">
      <alignment vertical="center" wrapText="1"/>
    </xf>
    <xf numFmtId="0" fontId="3" fillId="0" borderId="0" xfId="43" applyFont="1" applyAlignment="1">
      <alignment horizontal="center" vertical="center" wrapText="1"/>
    </xf>
    <xf numFmtId="3" fontId="3" fillId="0" borderId="0" xfId="43" applyNumberFormat="1" applyFont="1" applyAlignment="1">
      <alignment horizontal="center" vertical="center" wrapText="1"/>
    </xf>
    <xf numFmtId="0" fontId="3" fillId="0" borderId="0" xfId="43" applyFont="1" applyFill="1" applyAlignment="1">
      <alignment vertical="center"/>
    </xf>
    <xf numFmtId="0" fontId="18" fillId="0" borderId="8" xfId="43" applyFont="1" applyBorder="1" applyAlignment="1">
      <alignment horizontal="center" vertical="center" wrapText="1"/>
    </xf>
    <xf numFmtId="0" fontId="18" fillId="0" borderId="9" xfId="43" applyFont="1" applyBorder="1" applyAlignment="1">
      <alignment horizontal="left" vertical="center" wrapText="1"/>
    </xf>
    <xf numFmtId="0" fontId="4" fillId="0" borderId="7" xfId="43" applyFont="1" applyBorder="1" applyAlignment="1">
      <alignment vertical="center" wrapText="1"/>
    </xf>
    <xf numFmtId="4" fontId="4" fillId="0" borderId="7" xfId="43" applyNumberFormat="1" applyFont="1" applyFill="1" applyBorder="1" applyAlignment="1">
      <alignment vertical="center" wrapText="1"/>
    </xf>
    <xf numFmtId="4" fontId="4" fillId="0" borderId="7" xfId="43" applyNumberFormat="1" applyFont="1" applyBorder="1" applyAlignment="1">
      <alignment vertical="center" wrapText="1"/>
    </xf>
    <xf numFmtId="4" fontId="4" fillId="0" borderId="10" xfId="43" applyNumberFormat="1" applyFont="1" applyBorder="1" applyAlignment="1">
      <alignment vertical="center" wrapText="1"/>
    </xf>
    <xf numFmtId="4" fontId="4" fillId="0" borderId="10" xfId="43" applyNumberFormat="1" applyFont="1" applyFill="1" applyBorder="1" applyAlignment="1">
      <alignment vertical="center" wrapText="1"/>
    </xf>
    <xf numFmtId="0" fontId="18" fillId="0" borderId="7" xfId="43" applyFont="1" applyBorder="1" applyAlignment="1">
      <alignment horizontal="left" vertical="center" wrapText="1"/>
    </xf>
    <xf numFmtId="0" fontId="9" fillId="0" borderId="11" xfId="43" applyFont="1" applyBorder="1" applyAlignment="1">
      <alignment horizontal="left" vertical="center"/>
    </xf>
    <xf numFmtId="0" fontId="4" fillId="0" borderId="11" xfId="43" applyFont="1" applyBorder="1" applyAlignment="1">
      <alignment vertical="center"/>
    </xf>
    <xf numFmtId="3" fontId="4" fillId="0" borderId="11" xfId="43" applyNumberFormat="1" applyFont="1" applyBorder="1" applyAlignment="1">
      <alignment horizontal="center" vertical="center"/>
    </xf>
    <xf numFmtId="0" fontId="3" fillId="0" borderId="0" xfId="43" applyFont="1" applyAlignment="1">
      <alignment horizontal="center" vertical="center"/>
    </xf>
    <xf numFmtId="0" fontId="3" fillId="0" borderId="0" xfId="43" applyFont="1" applyAlignment="1">
      <alignment horizontal="left" vertical="center"/>
    </xf>
    <xf numFmtId="3" fontId="3" fillId="0" borderId="0" xfId="43" applyNumberFormat="1" applyFont="1" applyAlignment="1">
      <alignment horizontal="center" vertical="center"/>
    </xf>
    <xf numFmtId="0" fontId="16" fillId="0" borderId="0" xfId="43" applyFont="1" applyAlignment="1">
      <alignment horizontal="left" vertical="center"/>
    </xf>
    <xf numFmtId="0" fontId="8" fillId="0" borderId="0" xfId="43" applyFont="1" applyAlignment="1">
      <alignment vertical="center"/>
    </xf>
    <xf numFmtId="0" fontId="18" fillId="0" borderId="7" xfId="0" applyFont="1" applyBorder="1" applyAlignment="1">
      <alignment horizontal="left" vertical="center" wrapText="1"/>
    </xf>
    <xf numFmtId="0" fontId="4" fillId="0" borderId="7" xfId="4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9" borderId="0" xfId="45" applyFont="1" applyFill="1"/>
    <xf numFmtId="0" fontId="1" fillId="9" borderId="0" xfId="46" applyFont="1" applyFill="1" applyAlignment="1">
      <alignment vertical="center"/>
    </xf>
    <xf numFmtId="0" fontId="22" fillId="9" borderId="0" xfId="45" applyFont="1" applyFill="1"/>
    <xf numFmtId="0" fontId="20" fillId="9" borderId="0" xfId="45" applyFont="1" applyFill="1" applyAlignment="1">
      <alignment horizontal="center"/>
    </xf>
    <xf numFmtId="49" fontId="26" fillId="9" borderId="0" xfId="46" applyNumberFormat="1" applyFont="1" applyFill="1" applyAlignment="1">
      <alignment horizontal="left"/>
    </xf>
    <xf numFmtId="0" fontId="22" fillId="9" borderId="0" xfId="45" applyFont="1" applyFill="1" applyAlignment="1">
      <alignment horizontal="left"/>
    </xf>
    <xf numFmtId="0" fontId="27" fillId="9" borderId="0" xfId="45" applyFont="1" applyFill="1"/>
    <xf numFmtId="0" fontId="28" fillId="9" borderId="0" xfId="45" applyFont="1" applyFill="1"/>
    <xf numFmtId="0" fontId="27" fillId="9" borderId="0" xfId="45" applyFont="1" applyFill="1" applyAlignment="1">
      <alignment horizontal="left"/>
    </xf>
    <xf numFmtId="0" fontId="28" fillId="9" borderId="0" xfId="45" applyFont="1" applyFill="1" applyAlignment="1">
      <alignment vertical="center"/>
    </xf>
    <xf numFmtId="49" fontId="27" fillId="9" borderId="12" xfId="45" applyNumberFormat="1" applyFont="1" applyFill="1" applyBorder="1" applyAlignment="1">
      <alignment horizontal="center" vertical="center"/>
    </xf>
    <xf numFmtId="0" fontId="28" fillId="9" borderId="0" xfId="45" applyFont="1" applyFill="1" applyBorder="1" applyAlignment="1">
      <alignment vertical="center"/>
    </xf>
    <xf numFmtId="0" fontId="17" fillId="9" borderId="0" xfId="45" applyFont="1" applyFill="1" applyAlignment="1">
      <alignment horizontal="center"/>
    </xf>
    <xf numFmtId="0" fontId="8" fillId="0" borderId="0" xfId="43" applyFont="1" applyAlignment="1">
      <alignment horizontal="center" vertical="top"/>
    </xf>
    <xf numFmtId="0" fontId="8" fillId="0" borderId="0" xfId="43" applyFont="1" applyAlignment="1">
      <alignment vertical="top"/>
    </xf>
    <xf numFmtId="0" fontId="12" fillId="9" borderId="0" xfId="0" applyFont="1" applyFill="1" applyAlignment="1">
      <alignment vertical="center"/>
    </xf>
    <xf numFmtId="0" fontId="12" fillId="9" borderId="0" xfId="45" applyFont="1" applyFill="1"/>
    <xf numFmtId="9" fontId="12" fillId="9" borderId="13" xfId="45" applyNumberFormat="1" applyFont="1" applyFill="1" applyBorder="1" applyAlignment="1">
      <alignment horizontal="center" vertical="center"/>
    </xf>
    <xf numFmtId="0" fontId="7" fillId="9" borderId="0" xfId="45" applyFont="1" applyFill="1" applyAlignment="1"/>
    <xf numFmtId="4" fontId="12" fillId="9" borderId="14" xfId="45" applyNumberFormat="1" applyFont="1" applyFill="1" applyBorder="1" applyAlignment="1">
      <alignment horizontal="right" vertical="center"/>
    </xf>
    <xf numFmtId="4" fontId="19" fillId="0" borderId="15" xfId="44" applyNumberFormat="1" applyFont="1" applyFill="1" applyBorder="1" applyAlignment="1">
      <alignment horizontal="right" vertical="center" wrapText="1"/>
    </xf>
    <xf numFmtId="3" fontId="4" fillId="0" borderId="7" xfId="43" applyNumberFormat="1" applyFont="1" applyFill="1" applyBorder="1" applyAlignment="1">
      <alignment horizontal="center" vertical="center" wrapText="1"/>
    </xf>
    <xf numFmtId="0" fontId="17" fillId="9" borderId="16" xfId="43" applyFont="1" applyFill="1" applyBorder="1" applyAlignment="1">
      <alignment horizontal="left" vertical="center" indent="1"/>
    </xf>
    <xf numFmtId="1" fontId="12" fillId="9" borderId="17" xfId="53" applyNumberFormat="1" applyFont="1" applyFill="1" applyBorder="1" applyAlignment="1">
      <alignment horizontal="center" vertical="center"/>
    </xf>
    <xf numFmtId="0" fontId="20" fillId="10" borderId="18" xfId="45" applyFont="1" applyFill="1" applyBorder="1" applyAlignment="1">
      <alignment horizontal="center" vertical="center"/>
    </xf>
    <xf numFmtId="0" fontId="24" fillId="10" borderId="19" xfId="45" applyFont="1" applyFill="1" applyBorder="1" applyAlignment="1">
      <alignment horizontal="left" vertical="center" indent="1"/>
    </xf>
    <xf numFmtId="0" fontId="27" fillId="10" borderId="20" xfId="45" applyFont="1" applyFill="1" applyBorder="1" applyAlignment="1">
      <alignment vertical="center"/>
    </xf>
    <xf numFmtId="0" fontId="28" fillId="10" borderId="20" xfId="45" applyFont="1" applyFill="1" applyBorder="1" applyAlignment="1">
      <alignment vertical="center"/>
    </xf>
    <xf numFmtId="0" fontId="29" fillId="10" borderId="21" xfId="45" applyFont="1" applyFill="1" applyBorder="1" applyAlignment="1">
      <alignment horizontal="center" vertical="center"/>
    </xf>
    <xf numFmtId="0" fontId="29" fillId="10" borderId="22" xfId="45" applyFont="1" applyFill="1" applyBorder="1" applyAlignment="1">
      <alignment horizontal="center" vertical="center"/>
    </xf>
    <xf numFmtId="0" fontId="29" fillId="10" borderId="23" xfId="45" applyFont="1" applyFill="1" applyBorder="1" applyAlignment="1">
      <alignment horizontal="center" vertical="center"/>
    </xf>
    <xf numFmtId="0" fontId="24" fillId="10" borderId="24" xfId="45" applyFont="1" applyFill="1" applyBorder="1" applyAlignment="1">
      <alignment horizontal="left" vertical="center"/>
    </xf>
    <xf numFmtId="0" fontId="24" fillId="10" borderId="25" xfId="45" applyFont="1" applyFill="1" applyBorder="1" applyAlignment="1">
      <alignment vertical="center"/>
    </xf>
    <xf numFmtId="4" fontId="24" fillId="10" borderId="15" xfId="45" applyNumberFormat="1" applyFont="1" applyFill="1" applyBorder="1" applyAlignment="1">
      <alignment horizontal="right" vertical="center"/>
    </xf>
    <xf numFmtId="0" fontId="24" fillId="10" borderId="26" xfId="45" applyFont="1" applyFill="1" applyBorder="1" applyAlignment="1">
      <alignment vertical="center"/>
    </xf>
    <xf numFmtId="0" fontId="20" fillId="0" borderId="0" xfId="45" applyFont="1" applyFill="1" applyAlignment="1">
      <alignment horizontal="center"/>
    </xf>
    <xf numFmtId="0" fontId="12" fillId="0" borderId="0" xfId="45" applyFont="1" applyFill="1"/>
    <xf numFmtId="0" fontId="5" fillId="0" borderId="0" xfId="45" applyFont="1" applyFill="1"/>
    <xf numFmtId="0" fontId="20" fillId="10" borderId="18" xfId="44" applyFont="1" applyFill="1" applyBorder="1" applyAlignment="1">
      <alignment vertical="center"/>
    </xf>
    <xf numFmtId="0" fontId="20" fillId="10" borderId="20" xfId="44" applyFont="1" applyFill="1" applyBorder="1" applyAlignment="1">
      <alignment vertical="center"/>
    </xf>
    <xf numFmtId="0" fontId="20" fillId="10" borderId="27" xfId="44" applyFont="1" applyFill="1" applyBorder="1" applyAlignment="1">
      <alignment vertical="center"/>
    </xf>
    <xf numFmtId="0" fontId="19" fillId="10" borderId="19" xfId="44" applyFont="1" applyFill="1" applyBorder="1" applyAlignment="1">
      <alignment horizontal="center" vertical="center"/>
    </xf>
    <xf numFmtId="9" fontId="19" fillId="10" borderId="27" xfId="44" applyNumberFormat="1" applyFont="1" applyFill="1" applyBorder="1" applyAlignment="1">
      <alignment horizontal="center" vertical="center"/>
    </xf>
    <xf numFmtId="4" fontId="19" fillId="10" borderId="22" xfId="44" applyNumberFormat="1" applyFont="1" applyFill="1" applyBorder="1" applyAlignment="1">
      <alignment horizontal="center" vertical="center" wrapText="1"/>
    </xf>
    <xf numFmtId="0" fontId="9" fillId="10" borderId="28" xfId="43" applyFont="1" applyFill="1" applyBorder="1" applyAlignment="1">
      <alignment horizontal="center" vertical="center" wrapText="1"/>
    </xf>
    <xf numFmtId="0" fontId="18" fillId="0" borderId="29" xfId="43" applyFont="1" applyBorder="1" applyAlignment="1">
      <alignment horizontal="center" vertical="center" wrapText="1"/>
    </xf>
    <xf numFmtId="0" fontId="23" fillId="0" borderId="30" xfId="43" applyFont="1" applyBorder="1" applyAlignment="1">
      <alignment horizontal="left" vertical="center" wrapText="1"/>
    </xf>
    <xf numFmtId="0" fontId="21" fillId="0" borderId="31" xfId="43" applyFont="1" applyBorder="1" applyAlignment="1">
      <alignment horizontal="left" vertical="center" wrapText="1"/>
    </xf>
    <xf numFmtId="0" fontId="24" fillId="0" borderId="13" xfId="43" applyFont="1" applyBorder="1" applyAlignment="1">
      <alignment horizontal="left" vertical="center" wrapText="1"/>
    </xf>
    <xf numFmtId="3" fontId="3" fillId="0" borderId="13" xfId="43" applyNumberFormat="1" applyFont="1" applyBorder="1" applyAlignment="1">
      <alignment horizontal="center" vertical="center" wrapText="1"/>
    </xf>
    <xf numFmtId="4" fontId="3" fillId="0" borderId="13" xfId="43" applyNumberFormat="1" applyFont="1" applyFill="1" applyBorder="1" applyAlignment="1">
      <alignment vertical="center" wrapText="1"/>
    </xf>
    <xf numFmtId="0" fontId="4" fillId="0" borderId="7" xfId="43" applyFont="1" applyFill="1" applyBorder="1" applyAlignment="1">
      <alignment vertical="center" wrapText="1"/>
    </xf>
    <xf numFmtId="0" fontId="17" fillId="10" borderId="16" xfId="43" applyFont="1" applyFill="1" applyBorder="1" applyAlignment="1">
      <alignment horizontal="left" vertical="center" indent="1"/>
    </xf>
    <xf numFmtId="0" fontId="9" fillId="10" borderId="11" xfId="43" applyFont="1" applyFill="1" applyBorder="1" applyAlignment="1">
      <alignment horizontal="left" vertical="center"/>
    </xf>
    <xf numFmtId="0" fontId="4" fillId="10" borderId="11" xfId="43" applyFont="1" applyFill="1" applyBorder="1" applyAlignment="1">
      <alignment vertical="center"/>
    </xf>
    <xf numFmtId="3" fontId="4" fillId="10" borderId="11" xfId="43" applyNumberFormat="1" applyFont="1" applyFill="1" applyBorder="1" applyAlignment="1">
      <alignment horizontal="center" vertical="center"/>
    </xf>
    <xf numFmtId="0" fontId="9" fillId="10" borderId="32" xfId="43" applyFont="1" applyFill="1" applyBorder="1" applyAlignment="1">
      <alignment horizontal="center" vertical="center" wrapText="1"/>
    </xf>
    <xf numFmtId="0" fontId="9" fillId="10" borderId="33" xfId="43" applyFont="1" applyFill="1" applyBorder="1" applyAlignment="1">
      <alignment horizontal="center" vertical="center" wrapText="1"/>
    </xf>
    <xf numFmtId="0" fontId="8" fillId="0" borderId="0" xfId="43" applyFont="1" applyAlignment="1">
      <alignment vertical="top" wrapText="1"/>
    </xf>
    <xf numFmtId="49" fontId="45" fillId="0" borderId="13" xfId="37" applyNumberFormat="1" applyFont="1" applyFill="1" applyBorder="1" applyAlignment="1" applyProtection="1">
      <alignment horizontal="left" vertical="center" wrapText="1"/>
    </xf>
    <xf numFmtId="168" fontId="45" fillId="0" borderId="7" xfId="37" applyNumberFormat="1" applyFont="1" applyFill="1" applyBorder="1" applyAlignment="1" applyProtection="1">
      <alignment horizontal="left" vertical="center" wrapText="1"/>
    </xf>
    <xf numFmtId="49" fontId="45" fillId="0" borderId="7" xfId="37" applyNumberFormat="1" applyFont="1" applyFill="1" applyBorder="1" applyAlignment="1" applyProtection="1">
      <alignment horizontal="left" vertical="center" wrapText="1"/>
    </xf>
    <xf numFmtId="168" fontId="45" fillId="0" borderId="7" xfId="36" applyNumberFormat="1" applyFont="1" applyFill="1" applyBorder="1" applyAlignment="1" applyProtection="1">
      <alignment horizontal="left" vertical="center"/>
    </xf>
    <xf numFmtId="0" fontId="24" fillId="0" borderId="13" xfId="43" applyFont="1" applyBorder="1" applyAlignment="1">
      <alignment horizontal="left" vertical="center"/>
    </xf>
    <xf numFmtId="0" fontId="9" fillId="10" borderId="32" xfId="43" applyFont="1" applyFill="1" applyBorder="1" applyAlignment="1">
      <alignment horizontal="center" vertical="center" wrapText="1"/>
    </xf>
    <xf numFmtId="0" fontId="9" fillId="10" borderId="33" xfId="43" applyFont="1" applyFill="1" applyBorder="1" applyAlignment="1">
      <alignment horizontal="center" vertical="center" wrapText="1"/>
    </xf>
    <xf numFmtId="49" fontId="27" fillId="9" borderId="34" xfId="45" applyNumberFormat="1" applyFont="1" applyFill="1" applyBorder="1" applyAlignment="1">
      <alignment horizontal="center" vertical="center"/>
    </xf>
    <xf numFmtId="9" fontId="12" fillId="9" borderId="35" xfId="45" applyNumberFormat="1" applyFont="1" applyFill="1" applyBorder="1" applyAlignment="1">
      <alignment horizontal="center" vertical="center"/>
    </xf>
    <xf numFmtId="4" fontId="12" fillId="9" borderId="36" xfId="45" applyNumberFormat="1" applyFont="1" applyFill="1" applyBorder="1" applyAlignment="1">
      <alignment horizontal="right" vertical="center"/>
    </xf>
    <xf numFmtId="1" fontId="12" fillId="9" borderId="37" xfId="53" applyNumberFormat="1" applyFont="1" applyFill="1" applyBorder="1" applyAlignment="1">
      <alignment horizontal="center" vertical="center"/>
    </xf>
    <xf numFmtId="49" fontId="27" fillId="9" borderId="38" xfId="45" applyNumberFormat="1" applyFont="1" applyFill="1" applyBorder="1" applyAlignment="1">
      <alignment horizontal="center" vertical="center"/>
    </xf>
    <xf numFmtId="9" fontId="12" fillId="9" borderId="7" xfId="45" applyNumberFormat="1" applyFont="1" applyFill="1" applyBorder="1" applyAlignment="1">
      <alignment horizontal="center" vertical="center"/>
    </xf>
    <xf numFmtId="4" fontId="12" fillId="9" borderId="10" xfId="45" applyNumberFormat="1" applyFont="1" applyFill="1" applyBorder="1" applyAlignment="1">
      <alignment horizontal="right" vertical="center"/>
    </xf>
    <xf numFmtId="1" fontId="12" fillId="9" borderId="39" xfId="53" applyNumberFormat="1" applyFont="1" applyFill="1" applyBorder="1" applyAlignment="1">
      <alignment horizontal="center" vertical="center"/>
    </xf>
    <xf numFmtId="3" fontId="3" fillId="0" borderId="13" xfId="43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" fontId="4" fillId="0" borderId="40" xfId="43" applyNumberFormat="1" applyFont="1" applyFill="1" applyBorder="1" applyAlignment="1">
      <alignment horizontal="centerContinuous" vertical="distributed" wrapText="1"/>
    </xf>
    <xf numFmtId="4" fontId="4" fillId="0" borderId="9" xfId="43" applyNumberFormat="1" applyFont="1" applyFill="1" applyBorder="1" applyAlignment="1">
      <alignment horizontal="centerContinuous" vertical="distributed" wrapText="1"/>
    </xf>
    <xf numFmtId="4" fontId="4" fillId="0" borderId="40" xfId="43" applyNumberFormat="1" applyFont="1" applyFill="1" applyBorder="1" applyAlignment="1">
      <alignment horizontal="centerContinuous" vertical="center" wrapText="1"/>
    </xf>
    <xf numFmtId="4" fontId="4" fillId="0" borderId="41" xfId="43" applyNumberFormat="1" applyFont="1" applyFill="1" applyBorder="1" applyAlignment="1">
      <alignment horizontal="centerContinuous" vertical="center" wrapText="1"/>
    </xf>
    <xf numFmtId="4" fontId="4" fillId="0" borderId="7" xfId="43" applyNumberFormat="1" applyFont="1" applyFill="1" applyBorder="1" applyAlignment="1">
      <alignment horizontal="centerContinuous" vertical="center" wrapText="1"/>
    </xf>
    <xf numFmtId="4" fontId="4" fillId="0" borderId="10" xfId="43" applyNumberFormat="1" applyFont="1" applyFill="1" applyBorder="1" applyAlignment="1">
      <alignment horizontal="centerContinuous" vertical="center" wrapText="1"/>
    </xf>
    <xf numFmtId="0" fontId="2" fillId="0" borderId="7" xfId="43" applyFont="1" applyBorder="1" applyAlignment="1">
      <alignment vertical="center" wrapText="1"/>
    </xf>
    <xf numFmtId="0" fontId="7" fillId="9" borderId="0" xfId="45" applyFont="1" applyFill="1" applyAlignment="1">
      <alignment horizontal="center" vertical="center"/>
    </xf>
    <xf numFmtId="0" fontId="20" fillId="11" borderId="0" xfId="45" applyFont="1" applyFill="1" applyAlignment="1">
      <alignment horizontal="center" vertical="center" wrapText="1"/>
    </xf>
    <xf numFmtId="0" fontId="20" fillId="9" borderId="0" xfId="45" applyFont="1" applyFill="1" applyAlignment="1">
      <alignment horizontal="center"/>
    </xf>
    <xf numFmtId="0" fontId="25" fillId="9" borderId="0" xfId="0" applyFont="1" applyFill="1" applyAlignment="1">
      <alignment horizontal="left" vertical="center" wrapText="1"/>
    </xf>
    <xf numFmtId="0" fontId="25" fillId="9" borderId="0" xfId="0" applyFont="1" applyFill="1" applyAlignment="1">
      <alignment horizontal="left" vertical="center"/>
    </xf>
    <xf numFmtId="4" fontId="27" fillId="9" borderId="47" xfId="45" applyNumberFormat="1" applyFont="1" applyFill="1" applyBorder="1" applyAlignment="1">
      <alignment horizontal="left" vertical="center" wrapText="1"/>
    </xf>
    <xf numFmtId="4" fontId="27" fillId="9" borderId="48" xfId="45" applyNumberFormat="1" applyFont="1" applyFill="1" applyBorder="1" applyAlignment="1">
      <alignment horizontal="left" vertical="center" wrapText="1"/>
    </xf>
    <xf numFmtId="4" fontId="27" fillId="9" borderId="49" xfId="45" applyNumberFormat="1" applyFont="1" applyFill="1" applyBorder="1" applyAlignment="1">
      <alignment horizontal="left" vertical="center" wrapText="1"/>
    </xf>
    <xf numFmtId="4" fontId="19" fillId="10" borderId="19" xfId="44" applyNumberFormat="1" applyFont="1" applyFill="1" applyBorder="1" applyAlignment="1">
      <alignment horizontal="center" vertical="center" wrapText="1"/>
    </xf>
    <xf numFmtId="4" fontId="19" fillId="10" borderId="27" xfId="44" applyNumberFormat="1" applyFont="1" applyFill="1" applyBorder="1" applyAlignment="1">
      <alignment horizontal="center" vertical="center" wrapText="1"/>
    </xf>
    <xf numFmtId="4" fontId="21" fillId="0" borderId="42" xfId="44" applyNumberFormat="1" applyFont="1" applyFill="1" applyBorder="1" applyAlignment="1">
      <alignment horizontal="right" vertical="center" wrapText="1"/>
    </xf>
    <xf numFmtId="4" fontId="21" fillId="0" borderId="43" xfId="44" applyNumberFormat="1" applyFont="1" applyFill="1" applyBorder="1" applyAlignment="1">
      <alignment horizontal="right" vertical="center" wrapText="1"/>
    </xf>
    <xf numFmtId="0" fontId="19" fillId="10" borderId="19" xfId="44" applyFont="1" applyFill="1" applyBorder="1" applyAlignment="1">
      <alignment horizontal="center" vertical="center" wrapText="1"/>
    </xf>
    <xf numFmtId="0" fontId="19" fillId="10" borderId="20" xfId="44" applyFont="1" applyFill="1" applyBorder="1" applyAlignment="1">
      <alignment horizontal="center" vertical="center" wrapText="1"/>
    </xf>
    <xf numFmtId="4" fontId="19" fillId="0" borderId="42" xfId="44" applyNumberFormat="1" applyFont="1" applyFill="1" applyBorder="1" applyAlignment="1">
      <alignment horizontal="right" vertical="center" wrapText="1"/>
    </xf>
    <xf numFmtId="4" fontId="19" fillId="0" borderId="43" xfId="44" applyNumberFormat="1" applyFont="1" applyFill="1" applyBorder="1" applyAlignment="1">
      <alignment horizontal="right" vertical="center" wrapText="1"/>
    </xf>
    <xf numFmtId="4" fontId="40" fillId="0" borderId="42" xfId="44" applyNumberFormat="1" applyFont="1" applyFill="1" applyBorder="1" applyAlignment="1">
      <alignment horizontal="right" vertical="center" wrapText="1"/>
    </xf>
    <xf numFmtId="4" fontId="40" fillId="0" borderId="43" xfId="44" applyNumberFormat="1" applyFont="1" applyFill="1" applyBorder="1" applyAlignment="1">
      <alignment horizontal="right" vertical="center" wrapText="1"/>
    </xf>
    <xf numFmtId="4" fontId="27" fillId="9" borderId="40" xfId="45" applyNumberFormat="1" applyFont="1" applyFill="1" applyBorder="1" applyAlignment="1">
      <alignment horizontal="left" vertical="center" wrapText="1"/>
    </xf>
    <xf numFmtId="4" fontId="27" fillId="9" borderId="44" xfId="45" applyNumberFormat="1" applyFont="1" applyFill="1" applyBorder="1" applyAlignment="1">
      <alignment horizontal="left" vertical="center" wrapText="1"/>
    </xf>
    <xf numFmtId="4" fontId="27" fillId="9" borderId="9" xfId="45" applyNumberFormat="1" applyFont="1" applyFill="1" applyBorder="1" applyAlignment="1">
      <alignment horizontal="left" vertical="center" wrapText="1"/>
    </xf>
    <xf numFmtId="4" fontId="27" fillId="9" borderId="45" xfId="45" applyNumberFormat="1" applyFont="1" applyFill="1" applyBorder="1" applyAlignment="1">
      <alignment horizontal="left" vertical="center" wrapText="1"/>
    </xf>
    <xf numFmtId="4" fontId="27" fillId="9" borderId="4" xfId="45" applyNumberFormat="1" applyFont="1" applyFill="1" applyBorder="1" applyAlignment="1">
      <alignment horizontal="left" vertical="center" wrapText="1"/>
    </xf>
    <xf numFmtId="4" fontId="27" fillId="9" borderId="46" xfId="45" applyNumberFormat="1" applyFont="1" applyFill="1" applyBorder="1" applyAlignment="1">
      <alignment horizontal="left" vertical="center" wrapText="1"/>
    </xf>
    <xf numFmtId="0" fontId="20" fillId="0" borderId="24" xfId="44" applyFont="1" applyFill="1" applyBorder="1" applyAlignment="1">
      <alignment horizontal="center" vertical="center" wrapText="1"/>
    </xf>
    <xf numFmtId="0" fontId="20" fillId="0" borderId="25" xfId="44" applyFont="1" applyFill="1" applyBorder="1" applyAlignment="1">
      <alignment horizontal="center" vertical="center" wrapText="1"/>
    </xf>
    <xf numFmtId="0" fontId="20" fillId="0" borderId="43" xfId="44" applyFont="1" applyFill="1" applyBorder="1" applyAlignment="1">
      <alignment horizontal="center" vertical="center" wrapText="1"/>
    </xf>
    <xf numFmtId="0" fontId="7" fillId="0" borderId="0" xfId="43" applyFont="1" applyAlignment="1">
      <alignment horizontal="left" vertical="center" wrapText="1"/>
    </xf>
    <xf numFmtId="0" fontId="8" fillId="0" borderId="0" xfId="43" applyFont="1" applyAlignment="1">
      <alignment horizontal="justify" vertical="top" wrapText="1"/>
    </xf>
    <xf numFmtId="0" fontId="9" fillId="10" borderId="54" xfId="43" applyFont="1" applyFill="1" applyBorder="1" applyAlignment="1">
      <alignment horizontal="center" vertical="center" wrapText="1"/>
    </xf>
    <xf numFmtId="0" fontId="9" fillId="10" borderId="55" xfId="43" applyFont="1" applyFill="1" applyBorder="1" applyAlignment="1">
      <alignment horizontal="center" vertical="center" wrapText="1"/>
    </xf>
    <xf numFmtId="0" fontId="9" fillId="10" borderId="56" xfId="43" applyFont="1" applyFill="1" applyBorder="1" applyAlignment="1">
      <alignment horizontal="center" vertical="center" wrapText="1"/>
    </xf>
    <xf numFmtId="0" fontId="9" fillId="10" borderId="32" xfId="43" applyFont="1" applyFill="1" applyBorder="1" applyAlignment="1">
      <alignment horizontal="center" vertical="center" wrapText="1"/>
    </xf>
    <xf numFmtId="0" fontId="9" fillId="10" borderId="19" xfId="43" applyFont="1" applyFill="1" applyBorder="1" applyAlignment="1">
      <alignment horizontal="center" vertical="center" wrapText="1"/>
    </xf>
    <xf numFmtId="0" fontId="9" fillId="10" borderId="27" xfId="43" applyFont="1" applyFill="1" applyBorder="1" applyAlignment="1">
      <alignment horizontal="center" vertical="center" wrapText="1"/>
    </xf>
    <xf numFmtId="0" fontId="9" fillId="10" borderId="57" xfId="43" applyFont="1" applyFill="1" applyBorder="1" applyAlignment="1">
      <alignment horizontal="center" vertical="center" wrapText="1"/>
    </xf>
    <xf numFmtId="0" fontId="9" fillId="10" borderId="33" xfId="43" applyFont="1" applyFill="1" applyBorder="1" applyAlignment="1">
      <alignment horizontal="center" vertical="center" wrapText="1"/>
    </xf>
    <xf numFmtId="3" fontId="9" fillId="10" borderId="57" xfId="43" applyNumberFormat="1" applyFont="1" applyFill="1" applyBorder="1" applyAlignment="1">
      <alignment horizontal="center" vertical="center" wrapText="1"/>
    </xf>
    <xf numFmtId="3" fontId="9" fillId="10" borderId="33" xfId="43" applyNumberFormat="1" applyFont="1" applyFill="1" applyBorder="1" applyAlignment="1">
      <alignment horizontal="center" vertical="center" wrapText="1"/>
    </xf>
    <xf numFmtId="4" fontId="17" fillId="10" borderId="50" xfId="43" applyNumberFormat="1" applyFont="1" applyFill="1" applyBorder="1" applyAlignment="1">
      <alignment horizontal="center" vertical="center"/>
    </xf>
    <xf numFmtId="4" fontId="17" fillId="10" borderId="11" xfId="43" applyNumberFormat="1" applyFont="1" applyFill="1" applyBorder="1" applyAlignment="1">
      <alignment horizontal="center" vertical="center"/>
    </xf>
    <xf numFmtId="4" fontId="17" fillId="10" borderId="51" xfId="43" applyNumberFormat="1" applyFont="1" applyFill="1" applyBorder="1" applyAlignment="1">
      <alignment horizontal="center" vertical="center"/>
    </xf>
    <xf numFmtId="0" fontId="9" fillId="10" borderId="52" xfId="43" applyFont="1" applyFill="1" applyBorder="1" applyAlignment="1">
      <alignment horizontal="center" vertical="center" wrapText="1"/>
    </xf>
    <xf numFmtId="4" fontId="17" fillId="0" borderId="50" xfId="43" applyNumberFormat="1" applyFont="1" applyFill="1" applyBorder="1" applyAlignment="1">
      <alignment horizontal="center" vertical="center"/>
    </xf>
    <xf numFmtId="4" fontId="17" fillId="0" borderId="53" xfId="43" applyNumberFormat="1" applyFont="1" applyFill="1" applyBorder="1" applyAlignment="1">
      <alignment horizontal="center" vertical="center"/>
    </xf>
    <xf numFmtId="4" fontId="17" fillId="0" borderId="51" xfId="43" applyNumberFormat="1" applyFont="1" applyFill="1" applyBorder="1" applyAlignment="1">
      <alignment horizontal="center" vertical="center"/>
    </xf>
    <xf numFmtId="4" fontId="4" fillId="0" borderId="40" xfId="43" applyNumberFormat="1" applyFont="1" applyFill="1" applyBorder="1" applyAlignment="1">
      <alignment horizontal="center" vertical="center" wrapText="1"/>
    </xf>
    <xf numFmtId="4" fontId="4" fillId="0" borderId="44" xfId="43" applyNumberFormat="1" applyFont="1" applyFill="1" applyBorder="1" applyAlignment="1">
      <alignment horizontal="center" vertical="center" wrapText="1"/>
    </xf>
    <xf numFmtId="4" fontId="4" fillId="0" borderId="41" xfId="43" applyNumberFormat="1" applyFont="1" applyFill="1" applyBorder="1" applyAlignment="1">
      <alignment horizontal="center" vertical="center" wrapText="1"/>
    </xf>
  </cellXfs>
  <cellStyles count="61">
    <cellStyle name="_2004_04_08_komplet" xfId="1"/>
    <cellStyle name="_Inotex1" xfId="2"/>
    <cellStyle name="_Inotex1c" xfId="3"/>
    <cellStyle name="_Inotex2" xfId="4"/>
    <cellStyle name="_N020198A" xfId="5"/>
    <cellStyle name="_Np_00110a" xfId="6"/>
    <cellStyle name="_Np_00118a" xfId="7"/>
    <cellStyle name="_Np_00159" xfId="8"/>
    <cellStyle name="_Np_00164a" xfId="9"/>
    <cellStyle name="_Z_00159A" xfId="10"/>
    <cellStyle name="1 000 Kč_2004_04_08_komplet" xfId="11"/>
    <cellStyle name="balicek" xfId="12"/>
    <cellStyle name="blok_cen" xfId="13"/>
    <cellStyle name="cena" xfId="14"/>
    <cellStyle name="ceník" xfId="15"/>
    <cellStyle name="Comma [0]_1995" xfId="16"/>
    <cellStyle name="Comma_1995" xfId="17"/>
    <cellStyle name="Currency [0]_1995" xfId="18"/>
    <cellStyle name="Currency_1995" xfId="19"/>
    <cellStyle name="Currency0" xfId="20"/>
    <cellStyle name="čárky [0]_2004_04_08_komplet" xfId="21"/>
    <cellStyle name="Grey" xfId="22"/>
    <cellStyle name="GroupHead" xfId="23"/>
    <cellStyle name="Hlavička" xfId="24"/>
    <cellStyle name="Input [yellow]" xfId="25"/>
    <cellStyle name="KAPITOLA" xfId="26"/>
    <cellStyle name="Kategorie" xfId="27"/>
    <cellStyle name="Nadpis" xfId="28"/>
    <cellStyle name="Nadpis 1" xfId="29" builtinId="16" customBuiltin="1"/>
    <cellStyle name="no dec" xfId="30"/>
    <cellStyle name="no dec 2" xfId="31"/>
    <cellStyle name="nor.cena" xfId="32"/>
    <cellStyle name="normal" xfId="33"/>
    <cellStyle name="Normal - Style1" xfId="34"/>
    <cellStyle name="Normal__VZOR" xfId="35"/>
    <cellStyle name="Normální" xfId="0" builtinId="0"/>
    <cellStyle name="normální 2" xfId="36"/>
    <cellStyle name="Normální 2 2" xfId="37"/>
    <cellStyle name="Normální 3" xfId="38"/>
    <cellStyle name="Normální 4" xfId="39"/>
    <cellStyle name="Normální 5" xfId="40"/>
    <cellStyle name="normální_N_02024A" xfId="41"/>
    <cellStyle name="normální_N_sitova_vzor" xfId="42"/>
    <cellStyle name="normální_N_sitova_vzor_II" xfId="43"/>
    <cellStyle name="normální_N_sitova_vzor_kveten_05" xfId="44"/>
    <cellStyle name="normální_N020198A" xfId="45"/>
    <cellStyle name="normální_Np_030038" xfId="46"/>
    <cellStyle name="normální_SK I" xfId="47"/>
    <cellStyle name="NormalText" xfId="48"/>
    <cellStyle name="novinka" xfId="49"/>
    <cellStyle name="Percent [2]" xfId="50"/>
    <cellStyle name="polozka" xfId="51"/>
    <cellStyle name="Popis" xfId="52"/>
    <cellStyle name="Procenta" xfId="53" builtinId="5"/>
    <cellStyle name="R_price" xfId="54"/>
    <cellStyle name="R_text" xfId="55"/>
    <cellStyle name="R_type" xfId="56"/>
    <cellStyle name="snizeni" xfId="57"/>
    <cellStyle name="Styl 1" xfId="58"/>
    <cellStyle name="výprodej" xfId="59"/>
    <cellStyle name="Zboží" xfId="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20"/>
  <sheetViews>
    <sheetView tabSelected="1" zoomScaleNormal="100" workbookViewId="0">
      <selection activeCell="A18" sqref="A18:L18"/>
    </sheetView>
  </sheetViews>
  <sheetFormatPr defaultColWidth="11.42578125" defaultRowHeight="12.75" x14ac:dyDescent="0.2"/>
  <cols>
    <col min="1" max="1" width="5.42578125" style="43" customWidth="1"/>
    <col min="2" max="2" width="5" style="31" customWidth="1"/>
    <col min="3" max="3" width="6.85546875" style="31" customWidth="1"/>
    <col min="4" max="7" width="6.7109375" style="31" customWidth="1"/>
    <col min="8" max="8" width="5.7109375" style="31" customWidth="1"/>
    <col min="9" max="10" width="6.7109375" style="31" customWidth="1"/>
    <col min="11" max="11" width="6" style="31" customWidth="1"/>
    <col min="12" max="12" width="16.42578125" style="31" customWidth="1"/>
    <col min="13" max="13" width="10" style="31" hidden="1" customWidth="1"/>
    <col min="14" max="16384" width="11.42578125" style="31"/>
  </cols>
  <sheetData>
    <row r="1" spans="1:13" ht="18" x14ac:dyDescent="0.25">
      <c r="A1" s="114" t="s">
        <v>187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49"/>
    </row>
    <row r="2" spans="1:13" ht="8.2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36.75" customHeight="1" x14ac:dyDescent="0.2">
      <c r="A3" s="46" t="s">
        <v>13</v>
      </c>
      <c r="B3" s="46"/>
      <c r="C3" s="46"/>
      <c r="D3" s="117" t="s">
        <v>186</v>
      </c>
      <c r="E3" s="117"/>
      <c r="F3" s="117"/>
      <c r="G3" s="117"/>
      <c r="H3" s="117"/>
      <c r="I3" s="117"/>
      <c r="J3" s="117"/>
    </row>
    <row r="4" spans="1:13" s="32" customFormat="1" ht="9.6" customHeight="1" x14ac:dyDescent="0.2">
      <c r="A4" s="46"/>
      <c r="B4" s="46"/>
      <c r="C4" s="46"/>
      <c r="D4" s="117"/>
      <c r="E4" s="117"/>
      <c r="F4" s="117"/>
      <c r="G4" s="117"/>
      <c r="H4" s="117"/>
      <c r="I4" s="117"/>
      <c r="J4" s="117"/>
      <c r="K4" s="46"/>
      <c r="L4" s="46"/>
    </row>
    <row r="5" spans="1:13" s="32" customFormat="1" ht="61.5" customHeight="1" x14ac:dyDescent="0.2">
      <c r="A5" s="46" t="s">
        <v>14</v>
      </c>
      <c r="B5" s="46"/>
      <c r="D5" s="117" t="s">
        <v>188</v>
      </c>
      <c r="E5" s="118"/>
      <c r="F5" s="118"/>
      <c r="G5" s="118"/>
      <c r="H5" s="118"/>
      <c r="I5" s="118"/>
      <c r="J5" s="118"/>
      <c r="K5" s="46"/>
      <c r="L5" s="46"/>
    </row>
    <row r="6" spans="1:13" s="32" customFormat="1" x14ac:dyDescent="0.2">
      <c r="F6" s="46"/>
      <c r="G6" s="46"/>
      <c r="H6" s="46"/>
      <c r="J6" s="46"/>
      <c r="K6" s="46"/>
      <c r="L6" s="46"/>
    </row>
    <row r="7" spans="1:13" s="32" customFormat="1" ht="30.6" customHeight="1" x14ac:dyDescent="0.25">
      <c r="A7" s="34"/>
      <c r="B7" s="33"/>
      <c r="C7" s="47"/>
      <c r="D7" s="47"/>
      <c r="E7" s="47"/>
      <c r="F7" s="47"/>
      <c r="G7" s="47"/>
      <c r="H7" s="47"/>
      <c r="I7" s="47"/>
      <c r="J7" s="47"/>
      <c r="K7" s="47"/>
      <c r="L7" s="35"/>
    </row>
    <row r="8" spans="1:13" s="32" customFormat="1" ht="15" customHeight="1" x14ac:dyDescent="0.25">
      <c r="A8" s="36" t="s">
        <v>32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 s="32" customFormat="1" ht="15" customHeight="1" thickBot="1" x14ac:dyDescent="0.25">
      <c r="A9" s="3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 s="32" customFormat="1" ht="15" customHeight="1" thickTop="1" x14ac:dyDescent="0.2">
      <c r="A10" s="55" t="s">
        <v>19</v>
      </c>
      <c r="B10" s="56" t="s">
        <v>33</v>
      </c>
      <c r="C10" s="57"/>
      <c r="D10" s="57"/>
      <c r="E10" s="57"/>
      <c r="F10" s="57"/>
      <c r="G10" s="57"/>
      <c r="H10" s="57"/>
      <c r="I10" s="58"/>
      <c r="J10" s="57"/>
      <c r="K10" s="59" t="s">
        <v>34</v>
      </c>
      <c r="L10" s="60" t="s">
        <v>35</v>
      </c>
    </row>
    <row r="11" spans="1:13" ht="15" customHeight="1" x14ac:dyDescent="0.2">
      <c r="A11" s="97" t="s">
        <v>9</v>
      </c>
      <c r="B11" s="119" t="str">
        <f>'Část A) FO_LFUK-UHK'!C1</f>
        <v>Cenové náklady na výměnu optického kabelu LF UK - FFUHK</v>
      </c>
      <c r="C11" s="120"/>
      <c r="D11" s="120"/>
      <c r="E11" s="120"/>
      <c r="F11" s="120"/>
      <c r="G11" s="120"/>
      <c r="H11" s="120"/>
      <c r="I11" s="120"/>
      <c r="J11" s="121"/>
      <c r="K11" s="98">
        <v>0.21</v>
      </c>
      <c r="L11" s="99">
        <f>'Část A) FO_LFUK-UHK'!I45</f>
        <v>0</v>
      </c>
    </row>
    <row r="12" spans="1:13" ht="11.1" customHeight="1" x14ac:dyDescent="0.2">
      <c r="A12" s="101" t="s">
        <v>25</v>
      </c>
      <c r="B12" s="132" t="str">
        <f>'Část B) FO_SPŠS'!C1</f>
        <v>Cenové náklady na optické propojení SPŠ Stavební - LF UK</v>
      </c>
      <c r="C12" s="133"/>
      <c r="D12" s="133"/>
      <c r="E12" s="133"/>
      <c r="F12" s="133"/>
      <c r="G12" s="133"/>
      <c r="H12" s="133"/>
      <c r="I12" s="133"/>
      <c r="J12" s="134"/>
      <c r="K12" s="102">
        <v>0.21</v>
      </c>
      <c r="L12" s="103">
        <f>'Část B) FO_SPŠS'!I70</f>
        <v>0</v>
      </c>
    </row>
    <row r="13" spans="1:13" s="38" customFormat="1" ht="19.5" customHeight="1" x14ac:dyDescent="0.2">
      <c r="A13" s="41" t="s">
        <v>109</v>
      </c>
      <c r="B13" s="135" t="str">
        <f>'Část C) FO_OAHK'!C1</f>
        <v>Cenové náklady na optické propojení OAHK - LF UK</v>
      </c>
      <c r="C13" s="136"/>
      <c r="D13" s="136"/>
      <c r="E13" s="136"/>
      <c r="F13" s="136"/>
      <c r="G13" s="136"/>
      <c r="H13" s="136"/>
      <c r="I13" s="136"/>
      <c r="J13" s="137"/>
      <c r="K13" s="48">
        <v>0.21</v>
      </c>
      <c r="L13" s="50">
        <f>'Část C) FO_OAHK'!I67</f>
        <v>0</v>
      </c>
    </row>
    <row r="14" spans="1:13" s="38" customFormat="1" ht="15.75" thickBot="1" x14ac:dyDescent="0.25">
      <c r="A14" s="62" t="s">
        <v>36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>
        <f>SUM(L11:L13)</f>
        <v>0</v>
      </c>
    </row>
    <row r="15" spans="1:13" s="40" customFormat="1" ht="19.5" customHeight="1" thickTop="1" thickBot="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1" t="s">
        <v>42</v>
      </c>
    </row>
    <row r="16" spans="1:13" s="42" customFormat="1" ht="37.5" customHeight="1" thickTop="1" x14ac:dyDescent="0.2">
      <c r="A16" s="69"/>
      <c r="B16" s="70"/>
      <c r="C16" s="71"/>
      <c r="D16" s="126" t="s">
        <v>16</v>
      </c>
      <c r="E16" s="127"/>
      <c r="F16" s="72"/>
      <c r="G16" s="73"/>
      <c r="H16" s="122" t="s">
        <v>17</v>
      </c>
      <c r="I16" s="123"/>
      <c r="J16" s="122" t="s">
        <v>34</v>
      </c>
      <c r="K16" s="123"/>
      <c r="L16" s="74" t="s">
        <v>18</v>
      </c>
      <c r="M16" s="100"/>
    </row>
    <row r="17" spans="1:13" s="42" customFormat="1" ht="34.5" customHeight="1" thickBot="1" x14ac:dyDescent="0.25">
      <c r="A17" s="138" t="s">
        <v>193</v>
      </c>
      <c r="B17" s="139"/>
      <c r="C17" s="140"/>
      <c r="D17" s="128">
        <f>L14</f>
        <v>0</v>
      </c>
      <c r="E17" s="129"/>
      <c r="F17" s="130">
        <f>ROUND(D17*G16,1)</f>
        <v>0</v>
      </c>
      <c r="G17" s="131"/>
      <c r="H17" s="124">
        <f>D17-F17</f>
        <v>0</v>
      </c>
      <c r="I17" s="125"/>
      <c r="J17" s="124">
        <f>CEILING(H17*0.21,0.1)</f>
        <v>0</v>
      </c>
      <c r="K17" s="125"/>
      <c r="L17" s="51">
        <f>ROUND(SUM(H17:K17),0)</f>
        <v>0</v>
      </c>
      <c r="M17" s="104"/>
    </row>
    <row r="18" spans="1:13" s="42" customFormat="1" ht="15" thickTop="1" x14ac:dyDescent="0.2">
      <c r="A18" s="115" t="s">
        <v>194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54"/>
    </row>
    <row r="19" spans="1:13" s="42" customFormat="1" ht="19.5" customHeight="1" thickBot="1" x14ac:dyDescent="0.25">
      <c r="A19" s="116" t="s">
        <v>45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65"/>
    </row>
    <row r="20" spans="1:13" ht="13.5" thickTop="1" x14ac:dyDescent="0.2">
      <c r="M20" s="68"/>
    </row>
  </sheetData>
  <customSheetViews>
    <customSheetView guid="{46E3FD4E-B57D-4075-A933-3F5FD96BE8F4}" showPageBreaks="1" printArea="1">
      <selection activeCell="Q25" sqref="Q25"/>
      <pageMargins left="0.36" right="0.23622047244094491" top="0.55118110236220474" bottom="0.74803149606299213" header="0.35433070866141736" footer="0.31496062992125984"/>
      <printOptions horizontalCentered="1"/>
      <pageSetup paperSize="9" orientation="portrait"/>
      <headerFooter alignWithMargins="0">
        <oddFooter xml:space="preserve">&amp;L&amp;F&amp;RStrana &amp;P z &amp;N stránek </oddFooter>
      </headerFooter>
    </customSheetView>
  </customSheetViews>
  <mergeCells count="17">
    <mergeCell ref="D16:E16"/>
    <mergeCell ref="D17:E17"/>
    <mergeCell ref="F17:G17"/>
    <mergeCell ref="H16:I16"/>
    <mergeCell ref="B12:J12"/>
    <mergeCell ref="B13:J13"/>
    <mergeCell ref="A17:C17"/>
    <mergeCell ref="A1:L2"/>
    <mergeCell ref="A18:L18"/>
    <mergeCell ref="A19:L19"/>
    <mergeCell ref="D3:J3"/>
    <mergeCell ref="D4:J4"/>
    <mergeCell ref="D5:J5"/>
    <mergeCell ref="B11:J11"/>
    <mergeCell ref="J16:K16"/>
    <mergeCell ref="H17:I17"/>
    <mergeCell ref="J17:K17"/>
  </mergeCells>
  <phoneticPr fontId="2" type="noConversion"/>
  <printOptions horizontalCentered="1"/>
  <pageMargins left="0.15748031496062992" right="0.15748031496062992" top="0.55118110236220474" bottom="0.74803149606299213" header="0.23622047244094491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L46"/>
  <sheetViews>
    <sheetView zoomScaleNormal="100" workbookViewId="0">
      <selection activeCell="J1" sqref="J1"/>
    </sheetView>
  </sheetViews>
  <sheetFormatPr defaultColWidth="8.85546875" defaultRowHeight="12" x14ac:dyDescent="0.2"/>
  <cols>
    <col min="1" max="1" width="4.28515625" style="23" customWidth="1"/>
    <col min="2" max="2" width="10.42578125" style="24" hidden="1" customWidth="1"/>
    <col min="3" max="5" width="11.7109375" style="6" hidden="1" customWidth="1"/>
    <col min="6" max="6" width="11.7109375" style="6" customWidth="1"/>
    <col min="7" max="7" width="34.42578125" style="6" customWidth="1"/>
    <col min="8" max="8" width="6.7109375" style="25" customWidth="1"/>
    <col min="9" max="9" width="10" style="6" customWidth="1"/>
    <col min="10" max="10" width="9.7109375" style="6" customWidth="1"/>
    <col min="11" max="11" width="10" style="6" customWidth="1"/>
    <col min="12" max="12" width="9.7109375" style="6" customWidth="1"/>
    <col min="13" max="16384" width="8.85546875" style="6"/>
  </cols>
  <sheetData>
    <row r="1" spans="1:12" ht="36" customHeight="1" x14ac:dyDescent="0.2">
      <c r="A1" s="3" t="s">
        <v>195</v>
      </c>
      <c r="B1" s="4"/>
      <c r="C1" s="141" t="s">
        <v>112</v>
      </c>
      <c r="D1" s="141"/>
      <c r="E1" s="141"/>
      <c r="F1" s="141"/>
      <c r="G1" s="141"/>
      <c r="H1" s="141"/>
      <c r="I1" s="141"/>
      <c r="J1" s="5"/>
      <c r="K1" s="5"/>
    </row>
    <row r="2" spans="1:12" ht="18" customHeight="1" x14ac:dyDescent="0.2">
      <c r="A2" s="26" t="s">
        <v>22</v>
      </c>
      <c r="B2" s="27"/>
    </row>
    <row r="3" spans="1:12" ht="79.5" customHeight="1" x14ac:dyDescent="0.2">
      <c r="A3" s="44" t="s">
        <v>9</v>
      </c>
      <c r="B3" s="45"/>
      <c r="C3" s="89"/>
      <c r="D3" s="89"/>
      <c r="E3" s="89"/>
      <c r="F3" s="142" t="s">
        <v>190</v>
      </c>
      <c r="G3" s="142"/>
      <c r="H3" s="142"/>
      <c r="I3" s="142"/>
      <c r="J3" s="142"/>
      <c r="K3" s="142"/>
      <c r="L3" s="142"/>
    </row>
    <row r="4" spans="1:12" ht="12.75" thickBot="1" x14ac:dyDescent="0.25">
      <c r="A4" s="9"/>
      <c r="B4" s="7"/>
      <c r="C4" s="8"/>
      <c r="D4" s="8"/>
      <c r="E4" s="8"/>
      <c r="F4" s="8"/>
      <c r="G4" s="8"/>
      <c r="H4" s="10"/>
      <c r="I4" s="8"/>
      <c r="J4" s="8"/>
      <c r="K4" s="8"/>
      <c r="L4" s="8"/>
    </row>
    <row r="5" spans="1:12" s="11" customFormat="1" ht="22.5" customHeight="1" thickTop="1" x14ac:dyDescent="0.2">
      <c r="A5" s="143" t="s">
        <v>19</v>
      </c>
      <c r="B5" s="145" t="s">
        <v>1</v>
      </c>
      <c r="C5" s="147" t="s">
        <v>51</v>
      </c>
      <c r="D5" s="148"/>
      <c r="E5" s="147" t="s">
        <v>50</v>
      </c>
      <c r="F5" s="148"/>
      <c r="G5" s="149" t="s">
        <v>3</v>
      </c>
      <c r="H5" s="151" t="s">
        <v>4</v>
      </c>
      <c r="I5" s="147" t="s">
        <v>5</v>
      </c>
      <c r="J5" s="148"/>
      <c r="K5" s="147" t="s">
        <v>6</v>
      </c>
      <c r="L5" s="156"/>
    </row>
    <row r="6" spans="1:12" s="11" customFormat="1" ht="22.5" customHeight="1" thickBot="1" x14ac:dyDescent="0.25">
      <c r="A6" s="144"/>
      <c r="B6" s="146"/>
      <c r="C6" s="87" t="s">
        <v>49</v>
      </c>
      <c r="D6" s="87" t="s">
        <v>2</v>
      </c>
      <c r="E6" s="87" t="s">
        <v>49</v>
      </c>
      <c r="F6" s="87" t="s">
        <v>2</v>
      </c>
      <c r="G6" s="150"/>
      <c r="H6" s="152"/>
      <c r="I6" s="88" t="s">
        <v>7</v>
      </c>
      <c r="J6" s="88" t="s">
        <v>8</v>
      </c>
      <c r="K6" s="88" t="s">
        <v>7</v>
      </c>
      <c r="L6" s="75" t="s">
        <v>8</v>
      </c>
    </row>
    <row r="7" spans="1:12" ht="15.75" thickTop="1" x14ac:dyDescent="0.2">
      <c r="A7" s="76" t="s">
        <v>9</v>
      </c>
      <c r="B7" s="77"/>
      <c r="C7" s="78"/>
      <c r="D7" s="78"/>
      <c r="E7" s="78"/>
      <c r="F7" s="78"/>
      <c r="G7" s="79" t="s">
        <v>54</v>
      </c>
      <c r="H7" s="80"/>
      <c r="I7" s="81"/>
      <c r="J7" s="16"/>
      <c r="K7" s="81"/>
      <c r="L7" s="17"/>
    </row>
    <row r="8" spans="1:12" ht="33.75" x14ac:dyDescent="0.2">
      <c r="A8" s="12" t="s">
        <v>25</v>
      </c>
      <c r="B8" s="13"/>
      <c r="C8" s="19"/>
      <c r="D8" s="19" t="s">
        <v>26</v>
      </c>
      <c r="E8" s="19"/>
      <c r="F8" s="19" t="s">
        <v>70</v>
      </c>
      <c r="G8" s="14" t="s">
        <v>69</v>
      </c>
      <c r="H8" s="52">
        <v>1</v>
      </c>
      <c r="I8" s="15"/>
      <c r="J8" s="15">
        <f t="shared" ref="J8:J15" si="0">H8*I8</f>
        <v>0</v>
      </c>
      <c r="K8" s="15"/>
      <c r="L8" s="18">
        <f t="shared" ref="L8:L15" si="1">H8*K8</f>
        <v>0</v>
      </c>
    </row>
    <row r="9" spans="1:12" ht="12.75" customHeight="1" x14ac:dyDescent="0.2">
      <c r="A9" s="12" t="s">
        <v>109</v>
      </c>
      <c r="B9" s="13">
        <v>5110619311</v>
      </c>
      <c r="C9" s="19"/>
      <c r="D9" s="19" t="s">
        <v>23</v>
      </c>
      <c r="E9" s="19"/>
      <c r="F9" s="19" t="s">
        <v>23</v>
      </c>
      <c r="G9" s="14" t="s">
        <v>44</v>
      </c>
      <c r="H9" s="52">
        <v>1</v>
      </c>
      <c r="I9" s="107" t="s">
        <v>97</v>
      </c>
      <c r="J9" s="108"/>
      <c r="K9" s="109" t="s">
        <v>97</v>
      </c>
      <c r="L9" s="110"/>
    </row>
    <row r="10" spans="1:12" ht="22.5" x14ac:dyDescent="0.2">
      <c r="A10" s="12" t="s">
        <v>124</v>
      </c>
      <c r="B10" s="13"/>
      <c r="C10" s="19"/>
      <c r="D10" s="19"/>
      <c r="E10" s="19"/>
      <c r="F10" s="19" t="s">
        <v>72</v>
      </c>
      <c r="G10" s="14" t="s">
        <v>71</v>
      </c>
      <c r="H10" s="52">
        <v>1</v>
      </c>
      <c r="I10" s="15"/>
      <c r="J10" s="15">
        <f t="shared" si="0"/>
        <v>0</v>
      </c>
      <c r="K10" s="15"/>
      <c r="L10" s="18">
        <f t="shared" si="1"/>
        <v>0</v>
      </c>
    </row>
    <row r="11" spans="1:12" ht="22.5" x14ac:dyDescent="0.2">
      <c r="A11" s="12" t="s">
        <v>125</v>
      </c>
      <c r="B11" s="13"/>
      <c r="C11" s="19"/>
      <c r="D11" s="19" t="s">
        <v>39</v>
      </c>
      <c r="E11" s="19"/>
      <c r="F11" s="19" t="s">
        <v>74</v>
      </c>
      <c r="G11" s="14" t="s">
        <v>73</v>
      </c>
      <c r="H11" s="52">
        <v>12</v>
      </c>
      <c r="I11" s="15"/>
      <c r="J11" s="15">
        <f t="shared" si="0"/>
        <v>0</v>
      </c>
      <c r="K11" s="15"/>
      <c r="L11" s="18">
        <f t="shared" si="1"/>
        <v>0</v>
      </c>
    </row>
    <row r="12" spans="1:12" ht="22.5" x14ac:dyDescent="0.2">
      <c r="A12" s="12" t="s">
        <v>126</v>
      </c>
      <c r="B12" s="13"/>
      <c r="C12" s="19"/>
      <c r="D12" s="19"/>
      <c r="E12" s="19"/>
      <c r="F12" s="19" t="s">
        <v>76</v>
      </c>
      <c r="G12" s="14" t="s">
        <v>75</v>
      </c>
      <c r="H12" s="52">
        <v>8</v>
      </c>
      <c r="I12" s="15"/>
      <c r="J12" s="15">
        <f t="shared" si="0"/>
        <v>0</v>
      </c>
      <c r="K12" s="15"/>
      <c r="L12" s="18">
        <f t="shared" si="1"/>
        <v>0</v>
      </c>
    </row>
    <row r="13" spans="1:12" ht="22.5" x14ac:dyDescent="0.2">
      <c r="A13" s="12" t="s">
        <v>127</v>
      </c>
      <c r="B13" s="13">
        <v>5210648312</v>
      </c>
      <c r="C13" s="19"/>
      <c r="D13" s="19" t="s">
        <v>83</v>
      </c>
      <c r="E13" s="19"/>
      <c r="F13" s="19" t="s">
        <v>83</v>
      </c>
      <c r="G13" s="14" t="s">
        <v>38</v>
      </c>
      <c r="H13" s="52">
        <v>24</v>
      </c>
      <c r="I13" s="15"/>
      <c r="J13" s="15">
        <f t="shared" si="0"/>
        <v>0</v>
      </c>
      <c r="K13" s="15"/>
      <c r="L13" s="18">
        <f t="shared" si="1"/>
        <v>0</v>
      </c>
    </row>
    <row r="14" spans="1:12" x14ac:dyDescent="0.2">
      <c r="A14" s="12" t="s">
        <v>128</v>
      </c>
      <c r="B14" s="13">
        <v>5210609301</v>
      </c>
      <c r="C14" s="19"/>
      <c r="D14" s="19"/>
      <c r="E14" s="19"/>
      <c r="F14" s="19"/>
      <c r="G14" s="14" t="s">
        <v>47</v>
      </c>
      <c r="H14" s="52">
        <v>24</v>
      </c>
      <c r="I14" s="15"/>
      <c r="J14" s="15">
        <f t="shared" si="0"/>
        <v>0</v>
      </c>
      <c r="K14" s="15"/>
      <c r="L14" s="18">
        <f t="shared" si="1"/>
        <v>0</v>
      </c>
    </row>
    <row r="15" spans="1:12" x14ac:dyDescent="0.2">
      <c r="A15" s="12" t="s">
        <v>129</v>
      </c>
      <c r="B15" s="13">
        <v>9400656501</v>
      </c>
      <c r="C15" s="19"/>
      <c r="D15" s="19"/>
      <c r="E15" s="19"/>
      <c r="F15" s="19"/>
      <c r="G15" s="14" t="s">
        <v>41</v>
      </c>
      <c r="H15" s="52">
        <v>24</v>
      </c>
      <c r="I15" s="15"/>
      <c r="J15" s="15">
        <f t="shared" si="0"/>
        <v>0</v>
      </c>
      <c r="K15" s="15"/>
      <c r="L15" s="18">
        <f t="shared" si="1"/>
        <v>0</v>
      </c>
    </row>
    <row r="16" spans="1:12" x14ac:dyDescent="0.2">
      <c r="A16" s="12" t="s">
        <v>130</v>
      </c>
      <c r="B16" s="13">
        <v>9400658201</v>
      </c>
      <c r="C16" s="19"/>
      <c r="D16" s="19"/>
      <c r="E16" s="19"/>
      <c r="F16" s="19"/>
      <c r="G16" s="14" t="s">
        <v>12</v>
      </c>
      <c r="H16" s="52">
        <v>24</v>
      </c>
      <c r="I16" s="15"/>
      <c r="J16" s="15">
        <f>H16*I16</f>
        <v>0</v>
      </c>
      <c r="K16" s="15"/>
      <c r="L16" s="18">
        <f>H16*K16</f>
        <v>0</v>
      </c>
    </row>
    <row r="17" spans="1:12" x14ac:dyDescent="0.2">
      <c r="A17" s="12" t="s">
        <v>131</v>
      </c>
      <c r="B17" s="13">
        <v>5776704525</v>
      </c>
      <c r="C17" s="19"/>
      <c r="D17" s="19">
        <v>1129578</v>
      </c>
      <c r="E17" s="19"/>
      <c r="F17" s="19">
        <v>1129578</v>
      </c>
      <c r="G17" s="14" t="s">
        <v>0</v>
      </c>
      <c r="H17" s="52">
        <v>162</v>
      </c>
      <c r="I17" s="107" t="s">
        <v>97</v>
      </c>
      <c r="J17" s="108"/>
      <c r="K17" s="109" t="s">
        <v>97</v>
      </c>
      <c r="L17" s="110"/>
    </row>
    <row r="18" spans="1:12" ht="22.5" x14ac:dyDescent="0.2">
      <c r="A18" s="12" t="s">
        <v>132</v>
      </c>
      <c r="B18" s="13"/>
      <c r="C18" s="19"/>
      <c r="D18" s="19"/>
      <c r="E18" s="19"/>
      <c r="F18" s="19"/>
      <c r="G18" s="14" t="s">
        <v>98</v>
      </c>
      <c r="H18" s="52">
        <v>162</v>
      </c>
      <c r="I18" s="15"/>
      <c r="J18" s="15">
        <f>H18*I18</f>
        <v>0</v>
      </c>
      <c r="K18" s="15"/>
      <c r="L18" s="18">
        <f>H18*K18</f>
        <v>0</v>
      </c>
    </row>
    <row r="19" spans="1:12" ht="15" x14ac:dyDescent="0.2">
      <c r="A19" s="12" t="s">
        <v>133</v>
      </c>
      <c r="B19" s="77"/>
      <c r="C19" s="78"/>
      <c r="D19" s="78"/>
      <c r="E19" s="78"/>
      <c r="F19" s="78"/>
      <c r="G19" s="79" t="s">
        <v>113</v>
      </c>
      <c r="H19" s="105"/>
      <c r="I19" s="81"/>
      <c r="J19" s="15"/>
      <c r="K19" s="81"/>
      <c r="L19" s="18"/>
    </row>
    <row r="20" spans="1:12" ht="33.75" x14ac:dyDescent="0.2">
      <c r="A20" s="12" t="s">
        <v>134</v>
      </c>
      <c r="B20" s="13"/>
      <c r="C20" s="19"/>
      <c r="D20" s="19"/>
      <c r="E20" s="19"/>
      <c r="F20" s="19"/>
      <c r="G20" s="91" t="s">
        <v>123</v>
      </c>
      <c r="H20" s="52">
        <v>4</v>
      </c>
      <c r="I20" s="15"/>
      <c r="J20" s="15">
        <f>H20*I20</f>
        <v>0</v>
      </c>
      <c r="K20" s="15"/>
      <c r="L20" s="18">
        <f>H20*K20</f>
        <v>0</v>
      </c>
    </row>
    <row r="21" spans="1:12" x14ac:dyDescent="0.2">
      <c r="A21" s="12" t="s">
        <v>135</v>
      </c>
      <c r="B21" s="13"/>
      <c r="C21" s="19"/>
      <c r="D21" s="19"/>
      <c r="E21" s="19"/>
      <c r="F21" s="19"/>
      <c r="G21" s="92" t="s">
        <v>55</v>
      </c>
      <c r="H21" s="52">
        <v>4</v>
      </c>
      <c r="I21" s="15"/>
      <c r="J21" s="15">
        <f>H21*I21</f>
        <v>0</v>
      </c>
      <c r="K21" s="15"/>
      <c r="L21" s="18">
        <f>H21*K21</f>
        <v>0</v>
      </c>
    </row>
    <row r="22" spans="1:12" ht="40.5" customHeight="1" x14ac:dyDescent="0.2">
      <c r="A22" s="12" t="s">
        <v>136</v>
      </c>
      <c r="B22" s="13"/>
      <c r="C22" s="19"/>
      <c r="D22" s="19" t="s">
        <v>52</v>
      </c>
      <c r="E22" s="19"/>
      <c r="F22" s="19" t="s">
        <v>77</v>
      </c>
      <c r="G22" s="113" t="s">
        <v>189</v>
      </c>
      <c r="H22" s="52">
        <v>2040</v>
      </c>
      <c r="I22" s="15"/>
      <c r="J22" s="15">
        <f>H22*I22</f>
        <v>0</v>
      </c>
      <c r="K22" s="15"/>
      <c r="L22" s="18">
        <f>H22*K22</f>
        <v>0</v>
      </c>
    </row>
    <row r="23" spans="1:12" ht="27" customHeight="1" x14ac:dyDescent="0.2">
      <c r="A23" s="12" t="s">
        <v>137</v>
      </c>
      <c r="B23" s="13"/>
      <c r="C23" s="19"/>
      <c r="D23" s="19"/>
      <c r="E23" s="19"/>
      <c r="F23" s="19"/>
      <c r="G23" s="92" t="s">
        <v>99</v>
      </c>
      <c r="H23" s="52">
        <v>2040</v>
      </c>
      <c r="I23" s="160" t="s">
        <v>184</v>
      </c>
      <c r="J23" s="161"/>
      <c r="K23" s="161"/>
      <c r="L23" s="162"/>
    </row>
    <row r="24" spans="1:12" ht="25.5" customHeight="1" x14ac:dyDescent="0.2">
      <c r="A24" s="12" t="s">
        <v>138</v>
      </c>
      <c r="B24" s="13"/>
      <c r="C24" s="19"/>
      <c r="D24" s="19"/>
      <c r="E24" s="19"/>
      <c r="F24" s="19"/>
      <c r="G24" s="92" t="s">
        <v>100</v>
      </c>
      <c r="H24" s="52">
        <v>2040</v>
      </c>
      <c r="I24" s="160" t="s">
        <v>184</v>
      </c>
      <c r="J24" s="161"/>
      <c r="K24" s="161"/>
      <c r="L24" s="162"/>
    </row>
    <row r="25" spans="1:12" ht="15" x14ac:dyDescent="0.2">
      <c r="A25" s="12" t="s">
        <v>139</v>
      </c>
      <c r="B25" s="77"/>
      <c r="C25" s="78"/>
      <c r="D25" s="78"/>
      <c r="E25" s="78"/>
      <c r="F25" s="78"/>
      <c r="G25" s="94" t="s">
        <v>91</v>
      </c>
      <c r="H25" s="105"/>
      <c r="I25" s="81"/>
      <c r="J25" s="15"/>
      <c r="K25" s="81"/>
      <c r="L25" s="18"/>
    </row>
    <row r="26" spans="1:12" ht="33.75" x14ac:dyDescent="0.2">
      <c r="A26" s="12" t="s">
        <v>140</v>
      </c>
      <c r="B26" s="13"/>
      <c r="C26" s="19"/>
      <c r="D26" s="19" t="s">
        <v>26</v>
      </c>
      <c r="E26" s="19"/>
      <c r="F26" s="19" t="s">
        <v>70</v>
      </c>
      <c r="G26" s="14" t="s">
        <v>69</v>
      </c>
      <c r="H26" s="52">
        <v>1</v>
      </c>
      <c r="I26" s="15"/>
      <c r="J26" s="15">
        <f t="shared" ref="J26:J33" si="2">H26*I26</f>
        <v>0</v>
      </c>
      <c r="K26" s="15"/>
      <c r="L26" s="18">
        <f t="shared" ref="L26:L33" si="3">H26*K26</f>
        <v>0</v>
      </c>
    </row>
    <row r="27" spans="1:12" x14ac:dyDescent="0.2">
      <c r="A27" s="12" t="s">
        <v>141</v>
      </c>
      <c r="B27" s="13">
        <v>5110619311</v>
      </c>
      <c r="C27" s="19"/>
      <c r="D27" s="19" t="s">
        <v>23</v>
      </c>
      <c r="E27" s="19"/>
      <c r="F27" s="19" t="s">
        <v>23</v>
      </c>
      <c r="G27" s="14" t="s">
        <v>44</v>
      </c>
      <c r="H27" s="52">
        <v>1</v>
      </c>
      <c r="I27" s="107" t="s">
        <v>97</v>
      </c>
      <c r="J27" s="108"/>
      <c r="K27" s="109" t="s">
        <v>97</v>
      </c>
      <c r="L27" s="110"/>
    </row>
    <row r="28" spans="1:12" ht="22.5" x14ac:dyDescent="0.2">
      <c r="A28" s="12" t="s">
        <v>142</v>
      </c>
      <c r="B28" s="13"/>
      <c r="C28" s="19"/>
      <c r="D28" s="19"/>
      <c r="E28" s="19"/>
      <c r="F28" s="19" t="s">
        <v>72</v>
      </c>
      <c r="G28" s="14" t="s">
        <v>71</v>
      </c>
      <c r="H28" s="52">
        <v>1</v>
      </c>
      <c r="I28" s="15"/>
      <c r="J28" s="15">
        <f t="shared" si="2"/>
        <v>0</v>
      </c>
      <c r="K28" s="15"/>
      <c r="L28" s="18">
        <f t="shared" si="3"/>
        <v>0</v>
      </c>
    </row>
    <row r="29" spans="1:12" ht="22.5" x14ac:dyDescent="0.2">
      <c r="A29" s="12" t="s">
        <v>143</v>
      </c>
      <c r="B29" s="13"/>
      <c r="C29" s="19"/>
      <c r="D29" s="19" t="s">
        <v>39</v>
      </c>
      <c r="E29" s="19"/>
      <c r="F29" s="19" t="s">
        <v>74</v>
      </c>
      <c r="G29" s="14" t="s">
        <v>73</v>
      </c>
      <c r="H29" s="52">
        <v>12</v>
      </c>
      <c r="I29" s="15"/>
      <c r="J29" s="15">
        <f t="shared" si="2"/>
        <v>0</v>
      </c>
      <c r="K29" s="15"/>
      <c r="L29" s="18">
        <f t="shared" si="3"/>
        <v>0</v>
      </c>
    </row>
    <row r="30" spans="1:12" ht="22.5" x14ac:dyDescent="0.2">
      <c r="A30" s="12" t="s">
        <v>144</v>
      </c>
      <c r="B30" s="13"/>
      <c r="C30" s="19"/>
      <c r="D30" s="19"/>
      <c r="E30" s="19"/>
      <c r="F30" s="19" t="s">
        <v>76</v>
      </c>
      <c r="G30" s="14" t="s">
        <v>75</v>
      </c>
      <c r="H30" s="52">
        <v>12</v>
      </c>
      <c r="I30" s="15"/>
      <c r="J30" s="15">
        <f t="shared" si="2"/>
        <v>0</v>
      </c>
      <c r="K30" s="15"/>
      <c r="L30" s="18">
        <f t="shared" si="3"/>
        <v>0</v>
      </c>
    </row>
    <row r="31" spans="1:12" ht="22.5" x14ac:dyDescent="0.2">
      <c r="A31" s="12" t="s">
        <v>145</v>
      </c>
      <c r="B31" s="13">
        <v>5210648312</v>
      </c>
      <c r="C31" s="19"/>
      <c r="D31" s="19" t="s">
        <v>83</v>
      </c>
      <c r="E31" s="19"/>
      <c r="F31" s="19" t="s">
        <v>83</v>
      </c>
      <c r="G31" s="14" t="s">
        <v>38</v>
      </c>
      <c r="H31" s="52">
        <v>24</v>
      </c>
      <c r="I31" s="15"/>
      <c r="J31" s="15">
        <f t="shared" si="2"/>
        <v>0</v>
      </c>
      <c r="K31" s="15"/>
      <c r="L31" s="18">
        <f t="shared" si="3"/>
        <v>0</v>
      </c>
    </row>
    <row r="32" spans="1:12" x14ac:dyDescent="0.2">
      <c r="A32" s="12" t="s">
        <v>146</v>
      </c>
      <c r="B32" s="13">
        <v>5210609301</v>
      </c>
      <c r="C32" s="19"/>
      <c r="D32" s="19"/>
      <c r="E32" s="19"/>
      <c r="F32" s="19"/>
      <c r="G32" s="14" t="s">
        <v>47</v>
      </c>
      <c r="H32" s="52">
        <v>24</v>
      </c>
      <c r="I32" s="15"/>
      <c r="J32" s="15">
        <f t="shared" si="2"/>
        <v>0</v>
      </c>
      <c r="K32" s="15"/>
      <c r="L32" s="18">
        <f t="shared" si="3"/>
        <v>0</v>
      </c>
    </row>
    <row r="33" spans="1:12" x14ac:dyDescent="0.2">
      <c r="A33" s="12" t="s">
        <v>147</v>
      </c>
      <c r="B33" s="13">
        <v>9400656501</v>
      </c>
      <c r="C33" s="19"/>
      <c r="D33" s="19"/>
      <c r="E33" s="19"/>
      <c r="F33" s="19"/>
      <c r="G33" s="14" t="s">
        <v>41</v>
      </c>
      <c r="H33" s="52">
        <v>24</v>
      </c>
      <c r="I33" s="15"/>
      <c r="J33" s="15">
        <f t="shared" si="2"/>
        <v>0</v>
      </c>
      <c r="K33" s="15"/>
      <c r="L33" s="18">
        <f t="shared" si="3"/>
        <v>0</v>
      </c>
    </row>
    <row r="34" spans="1:12" x14ac:dyDescent="0.2">
      <c r="A34" s="12" t="s">
        <v>148</v>
      </c>
      <c r="B34" s="13">
        <v>9400658201</v>
      </c>
      <c r="C34" s="19"/>
      <c r="D34" s="19"/>
      <c r="E34" s="19"/>
      <c r="F34" s="19"/>
      <c r="G34" s="14" t="s">
        <v>12</v>
      </c>
      <c r="H34" s="52">
        <v>24</v>
      </c>
      <c r="I34" s="15"/>
      <c r="J34" s="15">
        <f>H34*I34</f>
        <v>0</v>
      </c>
      <c r="K34" s="15"/>
      <c r="L34" s="18">
        <f>H34*K34</f>
        <v>0</v>
      </c>
    </row>
    <row r="35" spans="1:12" x14ac:dyDescent="0.2">
      <c r="A35" s="12" t="s">
        <v>149</v>
      </c>
      <c r="B35" s="13">
        <v>5776704525</v>
      </c>
      <c r="C35" s="19"/>
      <c r="D35" s="19">
        <v>1129578</v>
      </c>
      <c r="E35" s="19"/>
      <c r="F35" s="19">
        <v>1129578</v>
      </c>
      <c r="G35" s="14" t="s">
        <v>0</v>
      </c>
      <c r="H35" s="52">
        <v>42</v>
      </c>
      <c r="I35" s="107" t="s">
        <v>97</v>
      </c>
      <c r="J35" s="108"/>
      <c r="K35" s="109" t="s">
        <v>97</v>
      </c>
      <c r="L35" s="110"/>
    </row>
    <row r="36" spans="1:12" ht="22.5" x14ac:dyDescent="0.2">
      <c r="A36" s="12" t="s">
        <v>150</v>
      </c>
      <c r="B36" s="13"/>
      <c r="C36" s="19"/>
      <c r="D36" s="19"/>
      <c r="E36" s="19"/>
      <c r="F36" s="19"/>
      <c r="G36" s="14" t="s">
        <v>98</v>
      </c>
      <c r="H36" s="52">
        <v>42</v>
      </c>
      <c r="I36" s="15"/>
      <c r="J36" s="15">
        <f>H36*I36</f>
        <v>0</v>
      </c>
      <c r="K36" s="15"/>
      <c r="L36" s="18">
        <f>H36*K36</f>
        <v>0</v>
      </c>
    </row>
    <row r="37" spans="1:12" x14ac:dyDescent="0.2">
      <c r="A37" s="12" t="s">
        <v>151</v>
      </c>
      <c r="B37" s="13"/>
      <c r="C37" s="19"/>
      <c r="D37" s="19"/>
      <c r="E37" s="19"/>
      <c r="F37" s="19"/>
      <c r="G37" s="29" t="s">
        <v>10</v>
      </c>
      <c r="H37" s="2">
        <v>1</v>
      </c>
      <c r="I37" s="15"/>
      <c r="J37" s="15">
        <f t="shared" ref="J37:J43" si="4">H37*I37</f>
        <v>0</v>
      </c>
      <c r="K37" s="15"/>
      <c r="L37" s="18">
        <f t="shared" ref="L37:L43" si="5">H37*K37</f>
        <v>0</v>
      </c>
    </row>
    <row r="38" spans="1:12" x14ac:dyDescent="0.2">
      <c r="A38" s="12" t="s">
        <v>152</v>
      </c>
      <c r="B38" s="13"/>
      <c r="C38" s="19"/>
      <c r="D38" s="19"/>
      <c r="E38" s="19"/>
      <c r="F38" s="19"/>
      <c r="G38" s="14" t="s">
        <v>27</v>
      </c>
      <c r="H38" s="52">
        <v>1</v>
      </c>
      <c r="I38" s="15"/>
      <c r="J38" s="15">
        <f t="shared" si="4"/>
        <v>0</v>
      </c>
      <c r="K38" s="15"/>
      <c r="L38" s="18">
        <f t="shared" si="5"/>
        <v>0</v>
      </c>
    </row>
    <row r="39" spans="1:12" x14ac:dyDescent="0.2">
      <c r="A39" s="12" t="s">
        <v>153</v>
      </c>
      <c r="B39" s="13"/>
      <c r="C39" s="19"/>
      <c r="D39" s="19"/>
      <c r="E39" s="19"/>
      <c r="F39" s="19"/>
      <c r="G39" s="14" t="s">
        <v>28</v>
      </c>
      <c r="H39" s="52">
        <v>1</v>
      </c>
      <c r="I39" s="15"/>
      <c r="J39" s="15">
        <f t="shared" si="4"/>
        <v>0</v>
      </c>
      <c r="K39" s="15"/>
      <c r="L39" s="18">
        <f t="shared" si="5"/>
        <v>0</v>
      </c>
    </row>
    <row r="40" spans="1:12" x14ac:dyDescent="0.2">
      <c r="A40" s="12" t="s">
        <v>154</v>
      </c>
      <c r="B40" s="13"/>
      <c r="C40" s="19"/>
      <c r="D40" s="19"/>
      <c r="E40" s="19"/>
      <c r="F40" s="19"/>
      <c r="G40" s="14" t="s">
        <v>29</v>
      </c>
      <c r="H40" s="52">
        <v>1</v>
      </c>
      <c r="I40" s="15"/>
      <c r="J40" s="15">
        <f t="shared" si="4"/>
        <v>0</v>
      </c>
      <c r="K40" s="15"/>
      <c r="L40" s="18">
        <f t="shared" si="5"/>
        <v>0</v>
      </c>
    </row>
    <row r="41" spans="1:12" x14ac:dyDescent="0.2">
      <c r="A41" s="12" t="s">
        <v>155</v>
      </c>
      <c r="B41" s="13"/>
      <c r="C41" s="19"/>
      <c r="D41" s="19"/>
      <c r="E41" s="19"/>
      <c r="F41" s="19"/>
      <c r="G41" s="14" t="s">
        <v>30</v>
      </c>
      <c r="H41" s="52">
        <v>1</v>
      </c>
      <c r="I41" s="15"/>
      <c r="J41" s="15">
        <f t="shared" si="4"/>
        <v>0</v>
      </c>
      <c r="K41" s="15"/>
      <c r="L41" s="18">
        <f t="shared" si="5"/>
        <v>0</v>
      </c>
    </row>
    <row r="42" spans="1:12" x14ac:dyDescent="0.2">
      <c r="A42" s="12" t="s">
        <v>156</v>
      </c>
      <c r="B42" s="13"/>
      <c r="C42" s="19"/>
      <c r="D42" s="19"/>
      <c r="E42" s="19"/>
      <c r="F42" s="19"/>
      <c r="G42" s="29" t="s">
        <v>11</v>
      </c>
      <c r="H42" s="52">
        <v>1</v>
      </c>
      <c r="I42" s="15"/>
      <c r="J42" s="15">
        <f t="shared" si="4"/>
        <v>0</v>
      </c>
      <c r="K42" s="15"/>
      <c r="L42" s="18">
        <f t="shared" si="5"/>
        <v>0</v>
      </c>
    </row>
    <row r="43" spans="1:12" s="30" customFormat="1" ht="23.25" thickBot="1" x14ac:dyDescent="0.25">
      <c r="A43" s="12" t="s">
        <v>157</v>
      </c>
      <c r="B43" s="13"/>
      <c r="C43" s="28"/>
      <c r="D43" s="28"/>
      <c r="E43" s="28"/>
      <c r="F43" s="28"/>
      <c r="G43" s="29" t="s">
        <v>40</v>
      </c>
      <c r="H43" s="106">
        <v>1</v>
      </c>
      <c r="I43" s="15"/>
      <c r="J43" s="15">
        <f t="shared" si="4"/>
        <v>0</v>
      </c>
      <c r="K43" s="15"/>
      <c r="L43" s="18">
        <f t="shared" si="5"/>
        <v>0</v>
      </c>
    </row>
    <row r="44" spans="1:12" ht="18" customHeight="1" thickTop="1" thickBot="1" x14ac:dyDescent="0.25">
      <c r="A44" s="53" t="s">
        <v>8</v>
      </c>
      <c r="B44" s="20"/>
      <c r="C44" s="21"/>
      <c r="D44" s="21"/>
      <c r="E44" s="21"/>
      <c r="F44" s="21"/>
      <c r="G44" s="21"/>
      <c r="H44" s="22"/>
      <c r="I44" s="157">
        <f>SUM(J7:J43)</f>
        <v>0</v>
      </c>
      <c r="J44" s="158"/>
      <c r="K44" s="157">
        <f>SUM(L7:L43)</f>
        <v>0</v>
      </c>
      <c r="L44" s="159"/>
    </row>
    <row r="45" spans="1:12" ht="18" customHeight="1" thickTop="1" thickBot="1" x14ac:dyDescent="0.25">
      <c r="A45" s="83" t="s">
        <v>21</v>
      </c>
      <c r="B45" s="84"/>
      <c r="C45" s="85"/>
      <c r="D45" s="85"/>
      <c r="E45" s="85"/>
      <c r="F45" s="85"/>
      <c r="G45" s="85"/>
      <c r="H45" s="86"/>
      <c r="I45" s="153">
        <f>I44+K44</f>
        <v>0</v>
      </c>
      <c r="J45" s="154"/>
      <c r="K45" s="154"/>
      <c r="L45" s="155"/>
    </row>
    <row r="46" spans="1:12" ht="18" customHeight="1" thickTop="1" x14ac:dyDescent="0.2">
      <c r="I46" s="11"/>
      <c r="J46" s="11"/>
      <c r="K46" s="11"/>
      <c r="L46" s="11"/>
    </row>
  </sheetData>
  <mergeCells count="15">
    <mergeCell ref="I45:L45"/>
    <mergeCell ref="I5:J5"/>
    <mergeCell ref="K5:L5"/>
    <mergeCell ref="I44:J44"/>
    <mergeCell ref="K44:L44"/>
    <mergeCell ref="I23:L23"/>
    <mergeCell ref="I24:L24"/>
    <mergeCell ref="C1:I1"/>
    <mergeCell ref="F3:L3"/>
    <mergeCell ref="A5:A6"/>
    <mergeCell ref="B5:B6"/>
    <mergeCell ref="C5:D5"/>
    <mergeCell ref="E5:F5"/>
    <mergeCell ref="G5:G6"/>
    <mergeCell ref="H5:H6"/>
  </mergeCells>
  <phoneticPr fontId="2" type="noConversion"/>
  <printOptions horizontalCentered="1"/>
  <pageMargins left="0.39370078740157483" right="0.23622047244094491" top="0.55118110236220474" bottom="0.74803149606299213" header="0.35433070866141736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L71"/>
  <sheetViews>
    <sheetView zoomScaleNormal="100" workbookViewId="0">
      <selection activeCell="J1" sqref="J1"/>
    </sheetView>
  </sheetViews>
  <sheetFormatPr defaultColWidth="8.85546875" defaultRowHeight="12" x14ac:dyDescent="0.2"/>
  <cols>
    <col min="1" max="1" width="4.28515625" style="23" customWidth="1"/>
    <col min="2" max="2" width="10.42578125" style="24" hidden="1" customWidth="1"/>
    <col min="3" max="5" width="11.7109375" style="6" hidden="1" customWidth="1"/>
    <col min="6" max="6" width="11.7109375" style="6" customWidth="1"/>
    <col min="7" max="7" width="34.42578125" style="6" customWidth="1"/>
    <col min="8" max="8" width="6.7109375" style="25" customWidth="1"/>
    <col min="9" max="9" width="10" style="6" customWidth="1"/>
    <col min="10" max="10" width="9.7109375" style="6" customWidth="1"/>
    <col min="11" max="11" width="10" style="6" customWidth="1"/>
    <col min="12" max="12" width="9.7109375" style="6" customWidth="1"/>
    <col min="13" max="16384" width="8.85546875" style="6"/>
  </cols>
  <sheetData>
    <row r="1" spans="1:12" ht="36" customHeight="1" x14ac:dyDescent="0.2">
      <c r="A1" s="3" t="s">
        <v>196</v>
      </c>
      <c r="B1" s="4"/>
      <c r="C1" s="141" t="s">
        <v>114</v>
      </c>
      <c r="D1" s="141"/>
      <c r="E1" s="141"/>
      <c r="F1" s="141"/>
      <c r="G1" s="141"/>
      <c r="H1" s="141"/>
      <c r="I1" s="141"/>
      <c r="J1" s="5"/>
      <c r="K1" s="5"/>
    </row>
    <row r="2" spans="1:12" ht="18" customHeight="1" x14ac:dyDescent="0.2">
      <c r="A2" s="26" t="s">
        <v>22</v>
      </c>
      <c r="B2" s="27"/>
    </row>
    <row r="3" spans="1:12" ht="81.75" customHeight="1" x14ac:dyDescent="0.2">
      <c r="A3" s="44" t="s">
        <v>9</v>
      </c>
      <c r="B3" s="45"/>
      <c r="C3" s="89"/>
      <c r="D3" s="89"/>
      <c r="E3" s="89"/>
      <c r="F3" s="142" t="s">
        <v>191</v>
      </c>
      <c r="G3" s="142"/>
      <c r="H3" s="142"/>
      <c r="I3" s="142"/>
      <c r="J3" s="142"/>
      <c r="K3" s="142"/>
      <c r="L3" s="142"/>
    </row>
    <row r="4" spans="1:12" ht="12.75" thickBot="1" x14ac:dyDescent="0.25">
      <c r="A4" s="9"/>
      <c r="B4" s="7"/>
      <c r="C4" s="8"/>
      <c r="D4" s="8"/>
      <c r="E4" s="8"/>
      <c r="F4" s="8"/>
      <c r="G4" s="8"/>
      <c r="H4" s="10"/>
      <c r="I4" s="8"/>
      <c r="J4" s="8"/>
      <c r="K4" s="8"/>
      <c r="L4" s="8"/>
    </row>
    <row r="5" spans="1:12" s="11" customFormat="1" ht="22.5" customHeight="1" thickTop="1" x14ac:dyDescent="0.2">
      <c r="A5" s="143" t="s">
        <v>19</v>
      </c>
      <c r="B5" s="145" t="s">
        <v>1</v>
      </c>
      <c r="C5" s="147" t="s">
        <v>51</v>
      </c>
      <c r="D5" s="148"/>
      <c r="E5" s="147" t="s">
        <v>50</v>
      </c>
      <c r="F5" s="148"/>
      <c r="G5" s="149" t="s">
        <v>3</v>
      </c>
      <c r="H5" s="151" t="s">
        <v>4</v>
      </c>
      <c r="I5" s="147" t="s">
        <v>5</v>
      </c>
      <c r="J5" s="148"/>
      <c r="K5" s="147" t="s">
        <v>6</v>
      </c>
      <c r="L5" s="156"/>
    </row>
    <row r="6" spans="1:12" s="11" customFormat="1" ht="22.5" customHeight="1" thickBot="1" x14ac:dyDescent="0.25">
      <c r="A6" s="144"/>
      <c r="B6" s="146"/>
      <c r="C6" s="95" t="s">
        <v>49</v>
      </c>
      <c r="D6" s="95" t="s">
        <v>2</v>
      </c>
      <c r="E6" s="95" t="s">
        <v>49</v>
      </c>
      <c r="F6" s="95" t="s">
        <v>2</v>
      </c>
      <c r="G6" s="150"/>
      <c r="H6" s="152"/>
      <c r="I6" s="96" t="s">
        <v>7</v>
      </c>
      <c r="J6" s="96" t="s">
        <v>8</v>
      </c>
      <c r="K6" s="96" t="s">
        <v>7</v>
      </c>
      <c r="L6" s="75" t="s">
        <v>8</v>
      </c>
    </row>
    <row r="7" spans="1:12" ht="15.75" thickTop="1" x14ac:dyDescent="0.2">
      <c r="A7" s="76" t="s">
        <v>9</v>
      </c>
      <c r="B7" s="77"/>
      <c r="C7" s="78"/>
      <c r="D7" s="78"/>
      <c r="E7" s="78"/>
      <c r="F7" s="78"/>
      <c r="G7" s="79" t="s">
        <v>110</v>
      </c>
      <c r="H7" s="105"/>
      <c r="I7" s="81"/>
      <c r="J7" s="15"/>
      <c r="K7" s="81"/>
      <c r="L7" s="18"/>
    </row>
    <row r="8" spans="1:12" ht="22.5" x14ac:dyDescent="0.2">
      <c r="A8" s="12" t="s">
        <v>25</v>
      </c>
      <c r="B8" s="13"/>
      <c r="C8" s="19"/>
      <c r="D8" s="19"/>
      <c r="E8" s="19"/>
      <c r="F8" s="19" t="s">
        <v>72</v>
      </c>
      <c r="G8" s="14" t="s">
        <v>71</v>
      </c>
      <c r="H8" s="52">
        <v>1</v>
      </c>
      <c r="I8" s="15"/>
      <c r="J8" s="15">
        <f t="shared" ref="J8:J14" si="0">H8*I8</f>
        <v>0</v>
      </c>
      <c r="K8" s="15"/>
      <c r="L8" s="18">
        <f t="shared" ref="L8:L14" si="1">H8*K8</f>
        <v>0</v>
      </c>
    </row>
    <row r="9" spans="1:12" ht="22.5" x14ac:dyDescent="0.2">
      <c r="A9" s="12" t="s">
        <v>109</v>
      </c>
      <c r="B9" s="13"/>
      <c r="C9" s="19"/>
      <c r="D9" s="19" t="s">
        <v>39</v>
      </c>
      <c r="E9" s="19"/>
      <c r="F9" s="19" t="s">
        <v>74</v>
      </c>
      <c r="G9" s="14" t="s">
        <v>73</v>
      </c>
      <c r="H9" s="52">
        <v>2</v>
      </c>
      <c r="I9" s="15"/>
      <c r="J9" s="15">
        <f t="shared" si="0"/>
        <v>0</v>
      </c>
      <c r="K9" s="15"/>
      <c r="L9" s="18">
        <f t="shared" si="1"/>
        <v>0</v>
      </c>
    </row>
    <row r="10" spans="1:12" ht="22.5" x14ac:dyDescent="0.2">
      <c r="A10" s="12" t="s">
        <v>124</v>
      </c>
      <c r="B10" s="13">
        <v>5210648312</v>
      </c>
      <c r="C10" s="19"/>
      <c r="D10" s="19" t="s">
        <v>83</v>
      </c>
      <c r="E10" s="19"/>
      <c r="F10" s="19" t="s">
        <v>83</v>
      </c>
      <c r="G10" s="14" t="s">
        <v>38</v>
      </c>
      <c r="H10" s="52">
        <v>4</v>
      </c>
      <c r="I10" s="15"/>
      <c r="J10" s="15">
        <f t="shared" si="0"/>
        <v>0</v>
      </c>
      <c r="K10" s="15"/>
      <c r="L10" s="18">
        <f t="shared" si="1"/>
        <v>0</v>
      </c>
    </row>
    <row r="11" spans="1:12" x14ac:dyDescent="0.2">
      <c r="A11" s="12" t="s">
        <v>125</v>
      </c>
      <c r="B11" s="13">
        <v>5210609301</v>
      </c>
      <c r="C11" s="19"/>
      <c r="D11" s="19"/>
      <c r="E11" s="19"/>
      <c r="F11" s="19"/>
      <c r="G11" s="14" t="s">
        <v>47</v>
      </c>
      <c r="H11" s="52">
        <v>4</v>
      </c>
      <c r="I11" s="15"/>
      <c r="J11" s="15">
        <f t="shared" si="0"/>
        <v>0</v>
      </c>
      <c r="K11" s="15"/>
      <c r="L11" s="18">
        <f t="shared" si="1"/>
        <v>0</v>
      </c>
    </row>
    <row r="12" spans="1:12" x14ac:dyDescent="0.2">
      <c r="A12" s="12" t="s">
        <v>126</v>
      </c>
      <c r="B12" s="13">
        <v>9400656501</v>
      </c>
      <c r="C12" s="19"/>
      <c r="D12" s="19"/>
      <c r="E12" s="19"/>
      <c r="F12" s="19"/>
      <c r="G12" s="14" t="s">
        <v>41</v>
      </c>
      <c r="H12" s="52">
        <v>4</v>
      </c>
      <c r="I12" s="15"/>
      <c r="J12" s="15">
        <f t="shared" si="0"/>
        <v>0</v>
      </c>
      <c r="K12" s="15"/>
      <c r="L12" s="18">
        <f t="shared" si="1"/>
        <v>0</v>
      </c>
    </row>
    <row r="13" spans="1:12" x14ac:dyDescent="0.2">
      <c r="A13" s="12" t="s">
        <v>127</v>
      </c>
      <c r="B13" s="13">
        <v>9400658201</v>
      </c>
      <c r="C13" s="19"/>
      <c r="D13" s="19"/>
      <c r="E13" s="19"/>
      <c r="F13" s="19"/>
      <c r="G13" s="14" t="s">
        <v>12</v>
      </c>
      <c r="H13" s="52">
        <v>4</v>
      </c>
      <c r="I13" s="15"/>
      <c r="J13" s="15">
        <f t="shared" si="0"/>
        <v>0</v>
      </c>
      <c r="K13" s="15"/>
      <c r="L13" s="18">
        <f t="shared" si="1"/>
        <v>0</v>
      </c>
    </row>
    <row r="14" spans="1:12" x14ac:dyDescent="0.2">
      <c r="A14" s="12" t="s">
        <v>128</v>
      </c>
      <c r="B14" s="13"/>
      <c r="C14" s="19"/>
      <c r="D14" s="19" t="s">
        <v>20</v>
      </c>
      <c r="E14" s="19"/>
      <c r="F14" s="19" t="s">
        <v>66</v>
      </c>
      <c r="G14" s="14" t="s">
        <v>67</v>
      </c>
      <c r="H14" s="52">
        <v>1</v>
      </c>
      <c r="I14" s="15"/>
      <c r="J14" s="15">
        <f t="shared" si="0"/>
        <v>0</v>
      </c>
      <c r="K14" s="15"/>
      <c r="L14" s="18">
        <f t="shared" si="1"/>
        <v>0</v>
      </c>
    </row>
    <row r="15" spans="1:12" ht="15" x14ac:dyDescent="0.2">
      <c r="A15" s="12" t="s">
        <v>129</v>
      </c>
      <c r="B15" s="77"/>
      <c r="C15" s="78"/>
      <c r="D15" s="78"/>
      <c r="E15" s="78"/>
      <c r="F15" s="78"/>
      <c r="G15" s="79" t="s">
        <v>179</v>
      </c>
      <c r="H15" s="105"/>
      <c r="I15" s="81"/>
      <c r="J15" s="15"/>
      <c r="K15" s="81"/>
      <c r="L15" s="18"/>
    </row>
    <row r="16" spans="1:12" ht="40.5" customHeight="1" x14ac:dyDescent="0.2">
      <c r="A16" s="12" t="s">
        <v>130</v>
      </c>
      <c r="B16" s="13"/>
      <c r="C16" s="19"/>
      <c r="D16" s="19" t="s">
        <v>52</v>
      </c>
      <c r="E16" s="19"/>
      <c r="F16" s="19" t="s">
        <v>77</v>
      </c>
      <c r="G16" s="14" t="s">
        <v>189</v>
      </c>
      <c r="H16" s="52">
        <v>2040</v>
      </c>
      <c r="I16" s="160" t="s">
        <v>185</v>
      </c>
      <c r="J16" s="161"/>
      <c r="K16" s="161"/>
      <c r="L16" s="162"/>
    </row>
    <row r="17" spans="1:12" x14ac:dyDescent="0.2">
      <c r="A17" s="12" t="s">
        <v>131</v>
      </c>
      <c r="B17" s="13"/>
      <c r="C17" s="19"/>
      <c r="D17" s="19"/>
      <c r="E17" s="19"/>
      <c r="F17" s="19"/>
      <c r="G17" s="92" t="s">
        <v>99</v>
      </c>
      <c r="H17" s="52">
        <v>1020</v>
      </c>
      <c r="I17" s="15"/>
      <c r="J17" s="15">
        <f>H17*I17</f>
        <v>0</v>
      </c>
      <c r="K17" s="15"/>
      <c r="L17" s="18">
        <f>H17*K17</f>
        <v>0</v>
      </c>
    </row>
    <row r="18" spans="1:12" x14ac:dyDescent="0.2">
      <c r="A18" s="12" t="s">
        <v>132</v>
      </c>
      <c r="B18" s="13"/>
      <c r="C18" s="19"/>
      <c r="D18" s="19"/>
      <c r="E18" s="19"/>
      <c r="F18" s="19"/>
      <c r="G18" s="92" t="s">
        <v>100</v>
      </c>
      <c r="H18" s="52">
        <v>1020</v>
      </c>
      <c r="I18" s="15"/>
      <c r="J18" s="15">
        <f>H18*I18</f>
        <v>0</v>
      </c>
      <c r="K18" s="15"/>
      <c r="L18" s="18">
        <f>H18*K18</f>
        <v>0</v>
      </c>
    </row>
    <row r="19" spans="1:12" ht="15" x14ac:dyDescent="0.2">
      <c r="A19" s="12" t="s">
        <v>133</v>
      </c>
      <c r="B19" s="77"/>
      <c r="C19" s="78"/>
      <c r="D19" s="78"/>
      <c r="E19" s="78"/>
      <c r="F19" s="78"/>
      <c r="G19" s="79" t="s">
        <v>85</v>
      </c>
      <c r="H19" s="105"/>
      <c r="I19" s="81"/>
      <c r="J19" s="15"/>
      <c r="K19" s="81"/>
      <c r="L19" s="18"/>
    </row>
    <row r="20" spans="1:12" ht="22.5" x14ac:dyDescent="0.2">
      <c r="A20" s="12" t="s">
        <v>134</v>
      </c>
      <c r="B20" s="13"/>
      <c r="C20" s="19"/>
      <c r="D20" s="19"/>
      <c r="E20" s="19"/>
      <c r="F20" s="19"/>
      <c r="G20" s="90" t="s">
        <v>63</v>
      </c>
      <c r="H20" s="52">
        <v>1</v>
      </c>
      <c r="I20" s="15"/>
      <c r="J20" s="15">
        <f t="shared" ref="J20:J36" si="2">H20*I20</f>
        <v>0</v>
      </c>
      <c r="K20" s="15"/>
      <c r="L20" s="18">
        <f t="shared" ref="L20:L36" si="3">H20*K20</f>
        <v>0</v>
      </c>
    </row>
    <row r="21" spans="1:12" ht="22.5" x14ac:dyDescent="0.2">
      <c r="A21" s="12" t="s">
        <v>135</v>
      </c>
      <c r="B21" s="13"/>
      <c r="C21" s="19"/>
      <c r="D21" s="19"/>
      <c r="E21" s="19"/>
      <c r="F21" s="19" t="s">
        <v>93</v>
      </c>
      <c r="G21" s="91" t="s">
        <v>92</v>
      </c>
      <c r="H21" s="52">
        <v>1</v>
      </c>
      <c r="I21" s="15"/>
      <c r="J21" s="15">
        <f>H21*I21</f>
        <v>0</v>
      </c>
      <c r="K21" s="15"/>
      <c r="L21" s="18">
        <f>H21*K21</f>
        <v>0</v>
      </c>
    </row>
    <row r="22" spans="1:12" ht="22.5" x14ac:dyDescent="0.2">
      <c r="A22" s="12" t="s">
        <v>136</v>
      </c>
      <c r="B22" s="13"/>
      <c r="C22" s="19"/>
      <c r="D22" s="19"/>
      <c r="E22" s="19"/>
      <c r="F22" s="19" t="s">
        <v>95</v>
      </c>
      <c r="G22" s="91" t="s">
        <v>94</v>
      </c>
      <c r="H22" s="52">
        <v>1</v>
      </c>
      <c r="I22" s="15"/>
      <c r="J22" s="15">
        <f>H22*I22</f>
        <v>0</v>
      </c>
      <c r="K22" s="15"/>
      <c r="L22" s="18">
        <f>H22*K22</f>
        <v>0</v>
      </c>
    </row>
    <row r="23" spans="1:12" x14ac:dyDescent="0.2">
      <c r="A23" s="12" t="s">
        <v>137</v>
      </c>
      <c r="B23" s="13"/>
      <c r="C23" s="19"/>
      <c r="D23" s="19"/>
      <c r="E23" s="19"/>
      <c r="F23" s="19"/>
      <c r="G23" s="82" t="s">
        <v>120</v>
      </c>
      <c r="H23" s="52">
        <v>1</v>
      </c>
      <c r="I23" s="15"/>
      <c r="J23" s="15">
        <f>H23*I23</f>
        <v>0</v>
      </c>
      <c r="K23" s="15"/>
      <c r="L23" s="18">
        <f>H23*K23</f>
        <v>0</v>
      </c>
    </row>
    <row r="24" spans="1:12" ht="22.5" x14ac:dyDescent="0.2">
      <c r="A24" s="12" t="s">
        <v>138</v>
      </c>
      <c r="B24" s="13"/>
      <c r="C24" s="19"/>
      <c r="D24" s="19"/>
      <c r="E24" s="19"/>
      <c r="F24" s="19"/>
      <c r="G24" s="82" t="s">
        <v>121</v>
      </c>
      <c r="H24" s="52">
        <v>1</v>
      </c>
      <c r="I24" s="15"/>
      <c r="J24" s="15">
        <f>H24*I24</f>
        <v>0</v>
      </c>
      <c r="K24" s="15"/>
      <c r="L24" s="18">
        <f>H24*K24</f>
        <v>0</v>
      </c>
    </row>
    <row r="25" spans="1:12" x14ac:dyDescent="0.2">
      <c r="A25" s="12" t="s">
        <v>139</v>
      </c>
      <c r="B25" s="13"/>
      <c r="C25" s="19"/>
      <c r="D25" s="19"/>
      <c r="E25" s="19"/>
      <c r="F25" s="19">
        <v>1203576</v>
      </c>
      <c r="G25" s="82" t="s">
        <v>96</v>
      </c>
      <c r="H25" s="52">
        <v>27</v>
      </c>
      <c r="I25" s="15"/>
      <c r="J25" s="15">
        <f>H25*I25</f>
        <v>0</v>
      </c>
      <c r="K25" s="15"/>
      <c r="L25" s="18">
        <f>H25*K25</f>
        <v>0</v>
      </c>
    </row>
    <row r="26" spans="1:12" x14ac:dyDescent="0.2">
      <c r="A26" s="12" t="s">
        <v>140</v>
      </c>
      <c r="B26" s="13"/>
      <c r="C26" s="19"/>
      <c r="D26" s="19"/>
      <c r="E26" s="19"/>
      <c r="F26" s="19"/>
      <c r="G26" s="14" t="s">
        <v>65</v>
      </c>
      <c r="H26" s="52">
        <v>23</v>
      </c>
      <c r="I26" s="15"/>
      <c r="J26" s="15">
        <f t="shared" si="2"/>
        <v>0</v>
      </c>
      <c r="K26" s="15"/>
      <c r="L26" s="18">
        <f t="shared" si="3"/>
        <v>0</v>
      </c>
    </row>
    <row r="27" spans="1:12" x14ac:dyDescent="0.2">
      <c r="A27" s="12" t="s">
        <v>141</v>
      </c>
      <c r="B27" s="13"/>
      <c r="C27" s="19"/>
      <c r="D27" s="19"/>
      <c r="E27" s="19"/>
      <c r="F27" s="19"/>
      <c r="G27" s="91" t="s">
        <v>56</v>
      </c>
      <c r="H27" s="52">
        <v>23</v>
      </c>
      <c r="I27" s="15"/>
      <c r="J27" s="15">
        <f t="shared" si="2"/>
        <v>0</v>
      </c>
      <c r="K27" s="15"/>
      <c r="L27" s="18">
        <f t="shared" si="3"/>
        <v>0</v>
      </c>
    </row>
    <row r="28" spans="1:12" x14ac:dyDescent="0.2">
      <c r="A28" s="12" t="s">
        <v>142</v>
      </c>
      <c r="B28" s="13"/>
      <c r="C28" s="19"/>
      <c r="D28" s="19"/>
      <c r="E28" s="19"/>
      <c r="F28" s="19"/>
      <c r="G28" s="91" t="s">
        <v>64</v>
      </c>
      <c r="H28" s="52">
        <v>1</v>
      </c>
      <c r="I28" s="15"/>
      <c r="J28" s="15">
        <f t="shared" si="2"/>
        <v>0</v>
      </c>
      <c r="K28" s="15"/>
      <c r="L28" s="18">
        <f t="shared" si="3"/>
        <v>0</v>
      </c>
    </row>
    <row r="29" spans="1:12" x14ac:dyDescent="0.2">
      <c r="A29" s="12" t="s">
        <v>143</v>
      </c>
      <c r="B29" s="13"/>
      <c r="C29" s="19"/>
      <c r="D29" s="19"/>
      <c r="E29" s="19"/>
      <c r="F29" s="19"/>
      <c r="G29" s="91" t="s">
        <v>57</v>
      </c>
      <c r="H29" s="52">
        <v>23</v>
      </c>
      <c r="I29" s="15"/>
      <c r="J29" s="15">
        <f t="shared" si="2"/>
        <v>0</v>
      </c>
      <c r="K29" s="15"/>
      <c r="L29" s="18">
        <f t="shared" si="3"/>
        <v>0</v>
      </c>
    </row>
    <row r="30" spans="1:12" x14ac:dyDescent="0.2">
      <c r="A30" s="12" t="s">
        <v>144</v>
      </c>
      <c r="B30" s="13"/>
      <c r="C30" s="19"/>
      <c r="D30" s="19"/>
      <c r="E30" s="19"/>
      <c r="F30" s="19"/>
      <c r="G30" s="91" t="s">
        <v>58</v>
      </c>
      <c r="H30" s="52">
        <v>23</v>
      </c>
      <c r="I30" s="15"/>
      <c r="J30" s="15">
        <f t="shared" si="2"/>
        <v>0</v>
      </c>
      <c r="K30" s="15"/>
      <c r="L30" s="18">
        <f t="shared" si="3"/>
        <v>0</v>
      </c>
    </row>
    <row r="31" spans="1:12" x14ac:dyDescent="0.2">
      <c r="A31" s="12" t="s">
        <v>145</v>
      </c>
      <c r="B31" s="13"/>
      <c r="C31" s="19"/>
      <c r="D31" s="19"/>
      <c r="E31" s="19"/>
      <c r="F31" s="19"/>
      <c r="G31" s="91" t="s">
        <v>59</v>
      </c>
      <c r="H31" s="52">
        <v>23</v>
      </c>
      <c r="I31" s="15"/>
      <c r="J31" s="15">
        <f t="shared" si="2"/>
        <v>0</v>
      </c>
      <c r="K31" s="15"/>
      <c r="L31" s="18">
        <f t="shared" si="3"/>
        <v>0</v>
      </c>
    </row>
    <row r="32" spans="1:12" x14ac:dyDescent="0.2">
      <c r="A32" s="12" t="s">
        <v>146</v>
      </c>
      <c r="B32" s="13"/>
      <c r="C32" s="19"/>
      <c r="D32" s="19"/>
      <c r="E32" s="19"/>
      <c r="F32" s="19"/>
      <c r="G32" s="91" t="s">
        <v>60</v>
      </c>
      <c r="H32" s="52">
        <v>23</v>
      </c>
      <c r="I32" s="15"/>
      <c r="J32" s="15">
        <f t="shared" si="2"/>
        <v>0</v>
      </c>
      <c r="K32" s="15"/>
      <c r="L32" s="18">
        <f t="shared" si="3"/>
        <v>0</v>
      </c>
    </row>
    <row r="33" spans="1:12" x14ac:dyDescent="0.2">
      <c r="A33" s="12" t="s">
        <v>147</v>
      </c>
      <c r="B33" s="13"/>
      <c r="C33" s="19"/>
      <c r="D33" s="19"/>
      <c r="E33" s="19"/>
      <c r="F33" s="19"/>
      <c r="G33" s="91" t="s">
        <v>61</v>
      </c>
      <c r="H33" s="52">
        <v>23</v>
      </c>
      <c r="I33" s="15"/>
      <c r="J33" s="15">
        <f t="shared" si="2"/>
        <v>0</v>
      </c>
      <c r="K33" s="15"/>
      <c r="L33" s="18">
        <f t="shared" si="3"/>
        <v>0</v>
      </c>
    </row>
    <row r="34" spans="1:12" x14ac:dyDescent="0.2">
      <c r="A34" s="12" t="s">
        <v>148</v>
      </c>
      <c r="B34" s="13"/>
      <c r="C34" s="19"/>
      <c r="D34" s="19"/>
      <c r="E34" s="19"/>
      <c r="F34" s="19"/>
      <c r="G34" s="91" t="s">
        <v>62</v>
      </c>
      <c r="H34" s="52">
        <v>1</v>
      </c>
      <c r="I34" s="15"/>
      <c r="J34" s="15">
        <f t="shared" si="2"/>
        <v>0</v>
      </c>
      <c r="K34" s="15"/>
      <c r="L34" s="18">
        <f t="shared" si="3"/>
        <v>0</v>
      </c>
    </row>
    <row r="35" spans="1:12" x14ac:dyDescent="0.2">
      <c r="A35" s="12" t="s">
        <v>149</v>
      </c>
      <c r="B35" s="13"/>
      <c r="C35" s="19"/>
      <c r="D35" s="19"/>
      <c r="E35" s="19"/>
      <c r="F35" s="19"/>
      <c r="G35" s="93" t="s">
        <v>86</v>
      </c>
      <c r="H35" s="52">
        <v>1</v>
      </c>
      <c r="I35" s="15"/>
      <c r="J35" s="15">
        <f t="shared" si="2"/>
        <v>0</v>
      </c>
      <c r="K35" s="15"/>
      <c r="L35" s="18">
        <f t="shared" si="3"/>
        <v>0</v>
      </c>
    </row>
    <row r="36" spans="1:12" ht="22.5" x14ac:dyDescent="0.2">
      <c r="A36" s="12" t="s">
        <v>150</v>
      </c>
      <c r="B36" s="13"/>
      <c r="C36" s="19"/>
      <c r="D36" s="19"/>
      <c r="E36" s="19"/>
      <c r="F36" s="19"/>
      <c r="G36" s="82" t="s">
        <v>68</v>
      </c>
      <c r="H36" s="52">
        <v>1</v>
      </c>
      <c r="I36" s="15"/>
      <c r="J36" s="15">
        <f t="shared" si="2"/>
        <v>0</v>
      </c>
      <c r="K36" s="15"/>
      <c r="L36" s="18">
        <f t="shared" si="3"/>
        <v>0</v>
      </c>
    </row>
    <row r="37" spans="1:12" ht="15" x14ac:dyDescent="0.2">
      <c r="A37" s="12" t="s">
        <v>151</v>
      </c>
      <c r="B37" s="77"/>
      <c r="C37" s="78"/>
      <c r="D37" s="78"/>
      <c r="E37" s="78"/>
      <c r="F37" s="78"/>
      <c r="G37" s="79" t="s">
        <v>53</v>
      </c>
      <c r="H37" s="105"/>
      <c r="I37" s="81"/>
      <c r="J37" s="15"/>
      <c r="K37" s="81"/>
      <c r="L37" s="18"/>
    </row>
    <row r="38" spans="1:12" ht="33.75" x14ac:dyDescent="0.2">
      <c r="A38" s="12" t="s">
        <v>152</v>
      </c>
      <c r="B38" s="13"/>
      <c r="C38" s="19"/>
      <c r="D38" s="19"/>
      <c r="E38" s="19"/>
      <c r="F38" s="19" t="s">
        <v>88</v>
      </c>
      <c r="G38" s="91" t="s">
        <v>87</v>
      </c>
      <c r="H38" s="52">
        <v>1</v>
      </c>
      <c r="I38" s="15"/>
      <c r="J38" s="15">
        <f t="shared" ref="J38:J60" si="4">H38*I38</f>
        <v>0</v>
      </c>
      <c r="K38" s="15"/>
      <c r="L38" s="18">
        <f t="shared" ref="L38:L60" si="5">H38*K38</f>
        <v>0</v>
      </c>
    </row>
    <row r="39" spans="1:12" x14ac:dyDescent="0.2">
      <c r="A39" s="12" t="s">
        <v>153</v>
      </c>
      <c r="B39" s="13">
        <v>5299909106</v>
      </c>
      <c r="C39" s="19"/>
      <c r="D39" s="19"/>
      <c r="E39" s="19"/>
      <c r="F39" s="19"/>
      <c r="G39" s="93" t="s">
        <v>48</v>
      </c>
      <c r="H39" s="52">
        <v>1</v>
      </c>
      <c r="I39" s="15"/>
      <c r="J39" s="15">
        <f t="shared" si="4"/>
        <v>0</v>
      </c>
      <c r="K39" s="15"/>
      <c r="L39" s="18">
        <f t="shared" si="5"/>
        <v>0</v>
      </c>
    </row>
    <row r="40" spans="1:12" x14ac:dyDescent="0.2">
      <c r="A40" s="12" t="s">
        <v>154</v>
      </c>
      <c r="B40" s="13">
        <v>5210609301</v>
      </c>
      <c r="C40" s="19"/>
      <c r="D40" s="19"/>
      <c r="E40" s="19"/>
      <c r="F40" s="19"/>
      <c r="G40" s="91" t="s">
        <v>47</v>
      </c>
      <c r="H40" s="52">
        <v>4</v>
      </c>
      <c r="I40" s="15"/>
      <c r="J40" s="15">
        <f t="shared" si="4"/>
        <v>0</v>
      </c>
      <c r="K40" s="15"/>
      <c r="L40" s="18">
        <f t="shared" si="5"/>
        <v>0</v>
      </c>
    </row>
    <row r="41" spans="1:12" x14ac:dyDescent="0.2">
      <c r="A41" s="12" t="s">
        <v>155</v>
      </c>
      <c r="B41" s="13">
        <v>9400656501</v>
      </c>
      <c r="C41" s="19"/>
      <c r="D41" s="19"/>
      <c r="E41" s="19"/>
      <c r="F41" s="19"/>
      <c r="G41" s="91" t="s">
        <v>41</v>
      </c>
      <c r="H41" s="52">
        <v>4</v>
      </c>
      <c r="I41" s="15"/>
      <c r="J41" s="15">
        <f t="shared" si="4"/>
        <v>0</v>
      </c>
      <c r="K41" s="15"/>
      <c r="L41" s="18">
        <f t="shared" si="5"/>
        <v>0</v>
      </c>
    </row>
    <row r="42" spans="1:12" ht="22.5" x14ac:dyDescent="0.2">
      <c r="A42" s="12" t="s">
        <v>156</v>
      </c>
      <c r="B42" s="13"/>
      <c r="C42" s="19"/>
      <c r="D42" s="19"/>
      <c r="E42" s="19"/>
      <c r="F42" s="19"/>
      <c r="G42" s="91" t="s">
        <v>89</v>
      </c>
      <c r="H42" s="52">
        <v>2</v>
      </c>
      <c r="I42" s="15"/>
      <c r="J42" s="15">
        <f t="shared" si="4"/>
        <v>0</v>
      </c>
      <c r="K42" s="15"/>
      <c r="L42" s="18">
        <f t="shared" si="5"/>
        <v>0</v>
      </c>
    </row>
    <row r="43" spans="1:12" x14ac:dyDescent="0.2">
      <c r="A43" s="12" t="s">
        <v>157</v>
      </c>
      <c r="B43" s="13"/>
      <c r="C43" s="19"/>
      <c r="D43" s="19"/>
      <c r="E43" s="19"/>
      <c r="F43" s="19"/>
      <c r="G43" s="14" t="s">
        <v>84</v>
      </c>
      <c r="H43" s="52">
        <v>123</v>
      </c>
      <c r="I43" s="15"/>
      <c r="J43" s="15">
        <f t="shared" si="4"/>
        <v>0</v>
      </c>
      <c r="K43" s="15"/>
      <c r="L43" s="18">
        <f t="shared" si="5"/>
        <v>0</v>
      </c>
    </row>
    <row r="44" spans="1:12" ht="22.5" x14ac:dyDescent="0.2">
      <c r="A44" s="12" t="s">
        <v>158</v>
      </c>
      <c r="B44" s="13"/>
      <c r="C44" s="19"/>
      <c r="D44" s="19"/>
      <c r="E44" s="19"/>
      <c r="F44" s="19"/>
      <c r="G44" s="14" t="s">
        <v>90</v>
      </c>
      <c r="H44" s="52">
        <v>1</v>
      </c>
      <c r="I44" s="15"/>
      <c r="J44" s="15">
        <f t="shared" si="4"/>
        <v>0</v>
      </c>
      <c r="K44" s="15"/>
      <c r="L44" s="18">
        <f t="shared" si="5"/>
        <v>0</v>
      </c>
    </row>
    <row r="45" spans="1:12" ht="36.75" customHeight="1" x14ac:dyDescent="0.2">
      <c r="A45" s="12" t="s">
        <v>159</v>
      </c>
      <c r="B45" s="13"/>
      <c r="C45" s="19"/>
      <c r="D45" s="19" t="s">
        <v>78</v>
      </c>
      <c r="E45" s="19"/>
      <c r="F45" s="19" t="s">
        <v>78</v>
      </c>
      <c r="G45" s="91" t="s">
        <v>79</v>
      </c>
      <c r="H45" s="52">
        <v>147</v>
      </c>
      <c r="I45" s="15"/>
      <c r="J45" s="15">
        <f t="shared" si="4"/>
        <v>0</v>
      </c>
      <c r="K45" s="15"/>
      <c r="L45" s="18">
        <f t="shared" si="5"/>
        <v>0</v>
      </c>
    </row>
    <row r="46" spans="1:12" ht="33.75" x14ac:dyDescent="0.2">
      <c r="A46" s="12" t="s">
        <v>160</v>
      </c>
      <c r="B46" s="13"/>
      <c r="C46" s="19"/>
      <c r="D46" s="19" t="s">
        <v>80</v>
      </c>
      <c r="E46" s="19"/>
      <c r="F46" s="19" t="s">
        <v>80</v>
      </c>
      <c r="G46" s="14" t="s">
        <v>81</v>
      </c>
      <c r="H46" s="52">
        <v>1</v>
      </c>
      <c r="I46" s="15"/>
      <c r="J46" s="15">
        <f t="shared" si="4"/>
        <v>0</v>
      </c>
      <c r="K46" s="15"/>
      <c r="L46" s="18">
        <f t="shared" si="5"/>
        <v>0</v>
      </c>
    </row>
    <row r="47" spans="1:12" x14ac:dyDescent="0.2">
      <c r="A47" s="12" t="s">
        <v>161</v>
      </c>
      <c r="B47" s="13">
        <v>5110619311</v>
      </c>
      <c r="C47" s="19"/>
      <c r="D47" s="19" t="s">
        <v>23</v>
      </c>
      <c r="E47" s="19"/>
      <c r="F47" s="19" t="s">
        <v>23</v>
      </c>
      <c r="G47" s="14" t="s">
        <v>44</v>
      </c>
      <c r="H47" s="52">
        <v>1</v>
      </c>
      <c r="I47" s="15"/>
      <c r="J47" s="15">
        <f t="shared" si="4"/>
        <v>0</v>
      </c>
      <c r="K47" s="15"/>
      <c r="L47" s="18">
        <f t="shared" si="5"/>
        <v>0</v>
      </c>
    </row>
    <row r="48" spans="1:12" ht="22.5" x14ac:dyDescent="0.2">
      <c r="A48" s="12" t="s">
        <v>162</v>
      </c>
      <c r="B48" s="13">
        <v>5210647332</v>
      </c>
      <c r="C48" s="19"/>
      <c r="D48" s="19" t="s">
        <v>82</v>
      </c>
      <c r="E48" s="19"/>
      <c r="F48" s="19" t="s">
        <v>82</v>
      </c>
      <c r="G48" s="14" t="s">
        <v>43</v>
      </c>
      <c r="H48" s="52">
        <v>4</v>
      </c>
      <c r="I48" s="15"/>
      <c r="J48" s="15">
        <f t="shared" si="4"/>
        <v>0</v>
      </c>
      <c r="K48" s="15"/>
      <c r="L48" s="18">
        <f t="shared" si="5"/>
        <v>0</v>
      </c>
    </row>
    <row r="49" spans="1:12" x14ac:dyDescent="0.2">
      <c r="A49" s="12" t="s">
        <v>163</v>
      </c>
      <c r="B49" s="13">
        <v>5271903091</v>
      </c>
      <c r="C49" s="19"/>
      <c r="D49" s="19"/>
      <c r="E49" s="19"/>
      <c r="F49" s="19"/>
      <c r="G49" s="14" t="s">
        <v>46</v>
      </c>
      <c r="H49" s="52">
        <v>20</v>
      </c>
      <c r="I49" s="15"/>
      <c r="J49" s="15">
        <f t="shared" si="4"/>
        <v>0</v>
      </c>
      <c r="K49" s="15"/>
      <c r="L49" s="18">
        <f t="shared" si="5"/>
        <v>0</v>
      </c>
    </row>
    <row r="50" spans="1:12" ht="22.5" x14ac:dyDescent="0.2">
      <c r="A50" s="12" t="s">
        <v>164</v>
      </c>
      <c r="B50" s="13">
        <v>5210648312</v>
      </c>
      <c r="C50" s="19"/>
      <c r="D50" s="19" t="s">
        <v>83</v>
      </c>
      <c r="E50" s="19"/>
      <c r="F50" s="19" t="s">
        <v>83</v>
      </c>
      <c r="G50" s="14" t="s">
        <v>38</v>
      </c>
      <c r="H50" s="52">
        <v>4</v>
      </c>
      <c r="I50" s="15"/>
      <c r="J50" s="15">
        <f t="shared" si="4"/>
        <v>0</v>
      </c>
      <c r="K50" s="15"/>
      <c r="L50" s="18">
        <f t="shared" si="5"/>
        <v>0</v>
      </c>
    </row>
    <row r="51" spans="1:12" x14ac:dyDescent="0.2">
      <c r="A51" s="12" t="s">
        <v>165</v>
      </c>
      <c r="B51" s="13">
        <v>5210609301</v>
      </c>
      <c r="C51" s="19"/>
      <c r="D51" s="19"/>
      <c r="E51" s="19"/>
      <c r="F51" s="19"/>
      <c r="G51" s="14" t="s">
        <v>47</v>
      </c>
      <c r="H51" s="52">
        <v>4</v>
      </c>
      <c r="I51" s="15"/>
      <c r="J51" s="15">
        <f t="shared" si="4"/>
        <v>0</v>
      </c>
      <c r="K51" s="15"/>
      <c r="L51" s="18">
        <f t="shared" si="5"/>
        <v>0</v>
      </c>
    </row>
    <row r="52" spans="1:12" x14ac:dyDescent="0.2">
      <c r="A52" s="12" t="s">
        <v>166</v>
      </c>
      <c r="B52" s="13">
        <v>9400656501</v>
      </c>
      <c r="C52" s="19"/>
      <c r="D52" s="19"/>
      <c r="E52" s="19"/>
      <c r="F52" s="19"/>
      <c r="G52" s="14" t="s">
        <v>41</v>
      </c>
      <c r="H52" s="52">
        <v>4</v>
      </c>
      <c r="I52" s="15"/>
      <c r="J52" s="15">
        <f t="shared" si="4"/>
        <v>0</v>
      </c>
      <c r="K52" s="15"/>
      <c r="L52" s="18">
        <f t="shared" si="5"/>
        <v>0</v>
      </c>
    </row>
    <row r="53" spans="1:12" x14ac:dyDescent="0.2">
      <c r="A53" s="12" t="s">
        <v>167</v>
      </c>
      <c r="B53" s="13">
        <v>9400658201</v>
      </c>
      <c r="C53" s="19"/>
      <c r="D53" s="19"/>
      <c r="E53" s="19"/>
      <c r="F53" s="19"/>
      <c r="G53" s="14" t="s">
        <v>12</v>
      </c>
      <c r="H53" s="52">
        <v>4</v>
      </c>
      <c r="I53" s="15"/>
      <c r="J53" s="15">
        <f t="shared" si="4"/>
        <v>0</v>
      </c>
      <c r="K53" s="15"/>
      <c r="L53" s="18">
        <f t="shared" si="5"/>
        <v>0</v>
      </c>
    </row>
    <row r="54" spans="1:12" x14ac:dyDescent="0.2">
      <c r="A54" s="12" t="s">
        <v>168</v>
      </c>
      <c r="B54" s="13"/>
      <c r="C54" s="19"/>
      <c r="D54" s="19" t="s">
        <v>20</v>
      </c>
      <c r="E54" s="19"/>
      <c r="F54" s="19" t="s">
        <v>66</v>
      </c>
      <c r="G54" s="14" t="s">
        <v>67</v>
      </c>
      <c r="H54" s="52">
        <v>1</v>
      </c>
      <c r="I54" s="15"/>
      <c r="J54" s="15">
        <f t="shared" si="4"/>
        <v>0</v>
      </c>
      <c r="K54" s="15"/>
      <c r="L54" s="18">
        <f t="shared" si="5"/>
        <v>0</v>
      </c>
    </row>
    <row r="55" spans="1:12" x14ac:dyDescent="0.2">
      <c r="A55" s="12" t="s">
        <v>169</v>
      </c>
      <c r="B55" s="13"/>
      <c r="C55" s="19"/>
      <c r="D55" s="19">
        <v>1227335</v>
      </c>
      <c r="E55" s="19"/>
      <c r="F55" s="19">
        <v>1059173</v>
      </c>
      <c r="G55" s="14" t="s">
        <v>115</v>
      </c>
      <c r="H55" s="52">
        <v>70</v>
      </c>
      <c r="I55" s="15"/>
      <c r="J55" s="15">
        <f t="shared" si="4"/>
        <v>0</v>
      </c>
      <c r="K55" s="15"/>
      <c r="L55" s="18">
        <f t="shared" si="5"/>
        <v>0</v>
      </c>
    </row>
    <row r="56" spans="1:12" x14ac:dyDescent="0.2">
      <c r="A56" s="12" t="s">
        <v>170</v>
      </c>
      <c r="B56" s="13"/>
      <c r="C56" s="19"/>
      <c r="D56" s="19">
        <v>1227351</v>
      </c>
      <c r="E56" s="19"/>
      <c r="F56" s="19">
        <v>7507016</v>
      </c>
      <c r="G56" s="14" t="s">
        <v>116</v>
      </c>
      <c r="H56" s="52">
        <v>70</v>
      </c>
      <c r="I56" s="15"/>
      <c r="J56" s="15">
        <f t="shared" si="4"/>
        <v>0</v>
      </c>
      <c r="K56" s="15"/>
      <c r="L56" s="18">
        <f t="shared" si="5"/>
        <v>0</v>
      </c>
    </row>
    <row r="57" spans="1:12" x14ac:dyDescent="0.2">
      <c r="A57" s="12" t="s">
        <v>171</v>
      </c>
      <c r="B57" s="13"/>
      <c r="C57" s="19"/>
      <c r="D57" s="19">
        <v>1259918</v>
      </c>
      <c r="E57" s="19"/>
      <c r="F57" s="19">
        <v>7120132</v>
      </c>
      <c r="G57" s="14" t="s">
        <v>117</v>
      </c>
      <c r="H57" s="52">
        <v>36</v>
      </c>
      <c r="I57" s="15"/>
      <c r="J57" s="15">
        <f t="shared" si="4"/>
        <v>0</v>
      </c>
      <c r="K57" s="15"/>
      <c r="L57" s="18">
        <f t="shared" si="5"/>
        <v>0</v>
      </c>
    </row>
    <row r="58" spans="1:12" x14ac:dyDescent="0.2">
      <c r="A58" s="12" t="s">
        <v>172</v>
      </c>
      <c r="B58" s="13"/>
      <c r="C58" s="19"/>
      <c r="D58" s="19">
        <v>1259918</v>
      </c>
      <c r="E58" s="19"/>
      <c r="F58" s="19">
        <v>7113170</v>
      </c>
      <c r="G58" s="14" t="s">
        <v>118</v>
      </c>
      <c r="H58" s="52">
        <v>34</v>
      </c>
      <c r="I58" s="15"/>
      <c r="J58" s="15">
        <f>H58*I58</f>
        <v>0</v>
      </c>
      <c r="K58" s="15"/>
      <c r="L58" s="18">
        <f>H58*K58</f>
        <v>0</v>
      </c>
    </row>
    <row r="59" spans="1:12" x14ac:dyDescent="0.2">
      <c r="A59" s="12" t="s">
        <v>173</v>
      </c>
      <c r="B59" s="13"/>
      <c r="C59" s="19"/>
      <c r="D59" s="19"/>
      <c r="E59" s="19"/>
      <c r="F59" s="19"/>
      <c r="G59" s="14" t="s">
        <v>119</v>
      </c>
      <c r="H59" s="52">
        <v>2</v>
      </c>
      <c r="I59" s="15"/>
      <c r="J59" s="15">
        <f>H59*I59</f>
        <v>0</v>
      </c>
      <c r="K59" s="15"/>
      <c r="L59" s="18">
        <f>H59*K59</f>
        <v>0</v>
      </c>
    </row>
    <row r="60" spans="1:12" x14ac:dyDescent="0.2">
      <c r="A60" s="12" t="s">
        <v>174</v>
      </c>
      <c r="B60" s="13">
        <v>9400650322</v>
      </c>
      <c r="C60" s="19"/>
      <c r="D60" s="19"/>
      <c r="E60" s="19"/>
      <c r="F60" s="19"/>
      <c r="G60" s="14" t="s">
        <v>15</v>
      </c>
      <c r="H60" s="52">
        <v>6</v>
      </c>
      <c r="I60" s="15"/>
      <c r="J60" s="15">
        <f t="shared" si="4"/>
        <v>0</v>
      </c>
      <c r="K60" s="15"/>
      <c r="L60" s="18">
        <f t="shared" si="5"/>
        <v>0</v>
      </c>
    </row>
    <row r="61" spans="1:12" x14ac:dyDescent="0.2">
      <c r="A61" s="12" t="s">
        <v>175</v>
      </c>
      <c r="B61" s="13"/>
      <c r="C61" s="19"/>
      <c r="D61" s="19"/>
      <c r="E61" s="19"/>
      <c r="F61" s="19"/>
      <c r="G61" s="14" t="s">
        <v>122</v>
      </c>
      <c r="H61" s="52">
        <v>1</v>
      </c>
      <c r="I61" s="15"/>
      <c r="J61" s="15">
        <f>H61*I61</f>
        <v>0</v>
      </c>
      <c r="K61" s="15"/>
      <c r="L61" s="18">
        <f>H61*K61</f>
        <v>0</v>
      </c>
    </row>
    <row r="62" spans="1:12" x14ac:dyDescent="0.2">
      <c r="A62" s="12" t="s">
        <v>176</v>
      </c>
      <c r="B62" s="13"/>
      <c r="C62" s="19"/>
      <c r="D62" s="19"/>
      <c r="E62" s="19"/>
      <c r="F62" s="19"/>
      <c r="G62" s="29" t="s">
        <v>10</v>
      </c>
      <c r="H62" s="2">
        <v>1</v>
      </c>
      <c r="I62" s="15"/>
      <c r="J62" s="15">
        <f t="shared" ref="J62:J68" si="6">H62*I62</f>
        <v>0</v>
      </c>
      <c r="K62" s="15"/>
      <c r="L62" s="18">
        <f t="shared" ref="L62:L68" si="7">H62*K62</f>
        <v>0</v>
      </c>
    </row>
    <row r="63" spans="1:12" x14ac:dyDescent="0.2">
      <c r="A63" s="12" t="s">
        <v>177</v>
      </c>
      <c r="B63" s="13"/>
      <c r="C63" s="19"/>
      <c r="D63" s="19"/>
      <c r="E63" s="19"/>
      <c r="F63" s="19"/>
      <c r="G63" s="14" t="s">
        <v>27</v>
      </c>
      <c r="H63" s="52">
        <v>1</v>
      </c>
      <c r="I63" s="15"/>
      <c r="J63" s="15">
        <f t="shared" si="6"/>
        <v>0</v>
      </c>
      <c r="K63" s="15"/>
      <c r="L63" s="18">
        <f t="shared" si="7"/>
        <v>0</v>
      </c>
    </row>
    <row r="64" spans="1:12" x14ac:dyDescent="0.2">
      <c r="A64" s="12" t="s">
        <v>178</v>
      </c>
      <c r="B64" s="13"/>
      <c r="C64" s="19"/>
      <c r="D64" s="19"/>
      <c r="E64" s="19"/>
      <c r="F64" s="19"/>
      <c r="G64" s="14" t="s">
        <v>28</v>
      </c>
      <c r="H64" s="52">
        <v>1</v>
      </c>
      <c r="I64" s="15"/>
      <c r="J64" s="15">
        <f t="shared" si="6"/>
        <v>0</v>
      </c>
      <c r="K64" s="15"/>
      <c r="L64" s="18">
        <f t="shared" si="7"/>
        <v>0</v>
      </c>
    </row>
    <row r="65" spans="1:12" x14ac:dyDescent="0.2">
      <c r="A65" s="12" t="s">
        <v>180</v>
      </c>
      <c r="B65" s="13"/>
      <c r="C65" s="19"/>
      <c r="D65" s="19"/>
      <c r="E65" s="19"/>
      <c r="F65" s="19"/>
      <c r="G65" s="14" t="s">
        <v>29</v>
      </c>
      <c r="H65" s="52">
        <v>1</v>
      </c>
      <c r="I65" s="15"/>
      <c r="J65" s="15">
        <f t="shared" si="6"/>
        <v>0</v>
      </c>
      <c r="K65" s="15"/>
      <c r="L65" s="18">
        <f t="shared" si="7"/>
        <v>0</v>
      </c>
    </row>
    <row r="66" spans="1:12" x14ac:dyDescent="0.2">
      <c r="A66" s="12" t="s">
        <v>181</v>
      </c>
      <c r="B66" s="13"/>
      <c r="C66" s="19"/>
      <c r="D66" s="19"/>
      <c r="E66" s="19"/>
      <c r="F66" s="19"/>
      <c r="G66" s="14" t="s">
        <v>30</v>
      </c>
      <c r="H66" s="52">
        <v>1</v>
      </c>
      <c r="I66" s="15"/>
      <c r="J66" s="15">
        <f t="shared" si="6"/>
        <v>0</v>
      </c>
      <c r="K66" s="15"/>
      <c r="L66" s="18">
        <f t="shared" si="7"/>
        <v>0</v>
      </c>
    </row>
    <row r="67" spans="1:12" x14ac:dyDescent="0.2">
      <c r="A67" s="12" t="s">
        <v>182</v>
      </c>
      <c r="B67" s="13"/>
      <c r="C67" s="19"/>
      <c r="D67" s="19"/>
      <c r="E67" s="19"/>
      <c r="F67" s="19"/>
      <c r="G67" s="29" t="s">
        <v>11</v>
      </c>
      <c r="H67" s="52">
        <v>1</v>
      </c>
      <c r="I67" s="15"/>
      <c r="J67" s="15">
        <f t="shared" si="6"/>
        <v>0</v>
      </c>
      <c r="K67" s="15"/>
      <c r="L67" s="18">
        <f t="shared" si="7"/>
        <v>0</v>
      </c>
    </row>
    <row r="68" spans="1:12" s="30" customFormat="1" ht="23.25" thickBot="1" x14ac:dyDescent="0.25">
      <c r="A68" s="12" t="s">
        <v>183</v>
      </c>
      <c r="B68" s="13"/>
      <c r="C68" s="28"/>
      <c r="D68" s="28"/>
      <c r="E68" s="28"/>
      <c r="F68" s="28"/>
      <c r="G68" s="29" t="s">
        <v>40</v>
      </c>
      <c r="H68" s="106">
        <v>1</v>
      </c>
      <c r="I68" s="15"/>
      <c r="J68" s="15">
        <f t="shared" si="6"/>
        <v>0</v>
      </c>
      <c r="K68" s="15"/>
      <c r="L68" s="18">
        <f t="shared" si="7"/>
        <v>0</v>
      </c>
    </row>
    <row r="69" spans="1:12" ht="18" customHeight="1" thickTop="1" thickBot="1" x14ac:dyDescent="0.25">
      <c r="A69" s="53" t="s">
        <v>8</v>
      </c>
      <c r="B69" s="20"/>
      <c r="C69" s="21"/>
      <c r="D69" s="21"/>
      <c r="E69" s="21"/>
      <c r="F69" s="21"/>
      <c r="G69" s="21"/>
      <c r="H69" s="22"/>
      <c r="I69" s="157">
        <f>SUM(J7:J68)</f>
        <v>0</v>
      </c>
      <c r="J69" s="158"/>
      <c r="K69" s="157">
        <f>SUM(L7:L68)</f>
        <v>0</v>
      </c>
      <c r="L69" s="159"/>
    </row>
    <row r="70" spans="1:12" ht="18" customHeight="1" thickTop="1" thickBot="1" x14ac:dyDescent="0.25">
      <c r="A70" s="83" t="s">
        <v>21</v>
      </c>
      <c r="B70" s="84"/>
      <c r="C70" s="85"/>
      <c r="D70" s="85"/>
      <c r="E70" s="85"/>
      <c r="F70" s="85"/>
      <c r="G70" s="85"/>
      <c r="H70" s="86"/>
      <c r="I70" s="153">
        <f>I69+K69</f>
        <v>0</v>
      </c>
      <c r="J70" s="154"/>
      <c r="K70" s="154"/>
      <c r="L70" s="155"/>
    </row>
    <row r="71" spans="1:12" ht="18" customHeight="1" thickTop="1" x14ac:dyDescent="0.2">
      <c r="I71" s="11"/>
      <c r="J71" s="11"/>
      <c r="K71" s="11"/>
      <c r="L71" s="11"/>
    </row>
  </sheetData>
  <mergeCells count="14">
    <mergeCell ref="A5:A6"/>
    <mergeCell ref="B5:B6"/>
    <mergeCell ref="C5:D5"/>
    <mergeCell ref="E5:F5"/>
    <mergeCell ref="G5:G6"/>
    <mergeCell ref="H5:H6"/>
    <mergeCell ref="I16:L16"/>
    <mergeCell ref="I69:J69"/>
    <mergeCell ref="K69:L69"/>
    <mergeCell ref="I70:L70"/>
    <mergeCell ref="K5:L5"/>
    <mergeCell ref="C1:I1"/>
    <mergeCell ref="F3:L3"/>
    <mergeCell ref="I5:J5"/>
  </mergeCells>
  <phoneticPr fontId="2" type="noConversion"/>
  <printOptions horizontalCentered="1"/>
  <pageMargins left="0.39370078740157483" right="0.23622047244094491" top="0.55118110236220474" bottom="0.74803149606299213" header="0.35433070866141736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L68"/>
  <sheetViews>
    <sheetView workbookViewId="0">
      <selection activeCell="J1" sqref="J1"/>
    </sheetView>
  </sheetViews>
  <sheetFormatPr defaultColWidth="8.85546875" defaultRowHeight="12" x14ac:dyDescent="0.2"/>
  <cols>
    <col min="1" max="1" width="4.28515625" style="23" customWidth="1"/>
    <col min="2" max="2" width="10.42578125" style="24" hidden="1" customWidth="1"/>
    <col min="3" max="5" width="11.7109375" style="6" hidden="1" customWidth="1"/>
    <col min="6" max="6" width="11.7109375" style="6" customWidth="1"/>
    <col min="7" max="7" width="34.42578125" style="6" customWidth="1"/>
    <col min="8" max="8" width="6.7109375" style="25" customWidth="1"/>
    <col min="9" max="9" width="10" style="6" customWidth="1"/>
    <col min="10" max="10" width="9.7109375" style="6" customWidth="1"/>
    <col min="11" max="11" width="10" style="6" customWidth="1"/>
    <col min="12" max="12" width="9.7109375" style="6" customWidth="1"/>
    <col min="13" max="16384" width="8.85546875" style="6"/>
  </cols>
  <sheetData>
    <row r="1" spans="1:12" ht="36" customHeight="1" x14ac:dyDescent="0.2">
      <c r="A1" s="3" t="s">
        <v>197</v>
      </c>
      <c r="B1" s="4"/>
      <c r="C1" s="141" t="s">
        <v>111</v>
      </c>
      <c r="D1" s="141"/>
      <c r="E1" s="141"/>
      <c r="F1" s="141"/>
      <c r="G1" s="141"/>
      <c r="H1" s="141"/>
      <c r="I1" s="141"/>
      <c r="J1" s="5"/>
      <c r="K1" s="5"/>
    </row>
    <row r="2" spans="1:12" ht="18" customHeight="1" x14ac:dyDescent="0.2">
      <c r="A2" s="26" t="s">
        <v>22</v>
      </c>
      <c r="B2" s="27"/>
    </row>
    <row r="3" spans="1:12" ht="87.75" customHeight="1" x14ac:dyDescent="0.2">
      <c r="A3" s="44" t="s">
        <v>9</v>
      </c>
      <c r="B3" s="45"/>
      <c r="C3" s="89"/>
      <c r="D3" s="89"/>
      <c r="E3" s="89"/>
      <c r="F3" s="142" t="s">
        <v>192</v>
      </c>
      <c r="G3" s="142"/>
      <c r="H3" s="142"/>
      <c r="I3" s="142"/>
      <c r="J3" s="142"/>
      <c r="K3" s="142"/>
      <c r="L3" s="142"/>
    </row>
    <row r="4" spans="1:12" ht="12.75" thickBot="1" x14ac:dyDescent="0.25">
      <c r="A4" s="9"/>
      <c r="B4" s="7"/>
      <c r="C4" s="8"/>
      <c r="D4" s="8"/>
      <c r="E4" s="8"/>
      <c r="F4" s="8"/>
      <c r="G4" s="8"/>
      <c r="H4" s="10"/>
      <c r="I4" s="8"/>
      <c r="J4" s="8"/>
      <c r="K4" s="8"/>
      <c r="L4" s="8"/>
    </row>
    <row r="5" spans="1:12" s="11" customFormat="1" ht="22.5" customHeight="1" thickTop="1" x14ac:dyDescent="0.2">
      <c r="A5" s="143" t="s">
        <v>19</v>
      </c>
      <c r="B5" s="145" t="s">
        <v>1</v>
      </c>
      <c r="C5" s="147" t="s">
        <v>51</v>
      </c>
      <c r="D5" s="148"/>
      <c r="E5" s="147" t="s">
        <v>50</v>
      </c>
      <c r="F5" s="148"/>
      <c r="G5" s="149" t="s">
        <v>3</v>
      </c>
      <c r="H5" s="151" t="s">
        <v>4</v>
      </c>
      <c r="I5" s="147" t="s">
        <v>5</v>
      </c>
      <c r="J5" s="148"/>
      <c r="K5" s="147" t="s">
        <v>6</v>
      </c>
      <c r="L5" s="156"/>
    </row>
    <row r="6" spans="1:12" s="11" customFormat="1" ht="22.5" customHeight="1" thickBot="1" x14ac:dyDescent="0.25">
      <c r="A6" s="144"/>
      <c r="B6" s="146"/>
      <c r="C6" s="95" t="s">
        <v>49</v>
      </c>
      <c r="D6" s="95" t="s">
        <v>2</v>
      </c>
      <c r="E6" s="95" t="s">
        <v>49</v>
      </c>
      <c r="F6" s="95" t="s">
        <v>2</v>
      </c>
      <c r="G6" s="150"/>
      <c r="H6" s="152"/>
      <c r="I6" s="96" t="s">
        <v>7</v>
      </c>
      <c r="J6" s="96" t="s">
        <v>8</v>
      </c>
      <c r="K6" s="96" t="s">
        <v>7</v>
      </c>
      <c r="L6" s="75" t="s">
        <v>8</v>
      </c>
    </row>
    <row r="7" spans="1:12" ht="15.75" thickTop="1" x14ac:dyDescent="0.2">
      <c r="A7" s="76" t="s">
        <v>9</v>
      </c>
      <c r="B7" s="77"/>
      <c r="C7" s="78"/>
      <c r="D7" s="78"/>
      <c r="E7" s="78"/>
      <c r="F7" s="78"/>
      <c r="G7" s="79" t="s">
        <v>110</v>
      </c>
      <c r="H7" s="105"/>
      <c r="I7" s="81"/>
      <c r="J7" s="15"/>
      <c r="K7" s="81"/>
      <c r="L7" s="18"/>
    </row>
    <row r="8" spans="1:12" ht="22.5" x14ac:dyDescent="0.2">
      <c r="A8" s="12" t="s">
        <v>25</v>
      </c>
      <c r="B8" s="13"/>
      <c r="C8" s="19"/>
      <c r="D8" s="19"/>
      <c r="E8" s="19"/>
      <c r="F8" s="19" t="s">
        <v>72</v>
      </c>
      <c r="G8" s="14" t="s">
        <v>71</v>
      </c>
      <c r="H8" s="52">
        <v>1</v>
      </c>
      <c r="I8" s="15"/>
      <c r="J8" s="15">
        <f t="shared" ref="J8:J14" si="0">H8*I8</f>
        <v>0</v>
      </c>
      <c r="K8" s="15"/>
      <c r="L8" s="18">
        <f t="shared" ref="L8:L14" si="1">H8*K8</f>
        <v>0</v>
      </c>
    </row>
    <row r="9" spans="1:12" ht="22.5" x14ac:dyDescent="0.2">
      <c r="A9" s="12" t="s">
        <v>109</v>
      </c>
      <c r="B9" s="13"/>
      <c r="C9" s="19"/>
      <c r="D9" s="19" t="s">
        <v>39</v>
      </c>
      <c r="E9" s="19"/>
      <c r="F9" s="19" t="s">
        <v>74</v>
      </c>
      <c r="G9" s="14" t="s">
        <v>73</v>
      </c>
      <c r="H9" s="52">
        <v>2</v>
      </c>
      <c r="I9" s="15"/>
      <c r="J9" s="15">
        <f t="shared" si="0"/>
        <v>0</v>
      </c>
      <c r="K9" s="15"/>
      <c r="L9" s="18">
        <f t="shared" si="1"/>
        <v>0</v>
      </c>
    </row>
    <row r="10" spans="1:12" ht="22.5" x14ac:dyDescent="0.2">
      <c r="A10" s="12" t="s">
        <v>124</v>
      </c>
      <c r="B10" s="13">
        <v>5210648312</v>
      </c>
      <c r="C10" s="19"/>
      <c r="D10" s="19" t="s">
        <v>83</v>
      </c>
      <c r="E10" s="19"/>
      <c r="F10" s="19" t="s">
        <v>83</v>
      </c>
      <c r="G10" s="14" t="s">
        <v>38</v>
      </c>
      <c r="H10" s="52">
        <v>4</v>
      </c>
      <c r="I10" s="15"/>
      <c r="J10" s="15">
        <f t="shared" si="0"/>
        <v>0</v>
      </c>
      <c r="K10" s="15"/>
      <c r="L10" s="18">
        <f t="shared" si="1"/>
        <v>0</v>
      </c>
    </row>
    <row r="11" spans="1:12" x14ac:dyDescent="0.2">
      <c r="A11" s="12" t="s">
        <v>125</v>
      </c>
      <c r="B11" s="13">
        <v>5210609301</v>
      </c>
      <c r="C11" s="19"/>
      <c r="D11" s="19"/>
      <c r="E11" s="19"/>
      <c r="F11" s="19"/>
      <c r="G11" s="14" t="s">
        <v>47</v>
      </c>
      <c r="H11" s="52">
        <v>4</v>
      </c>
      <c r="I11" s="15"/>
      <c r="J11" s="15">
        <f t="shared" si="0"/>
        <v>0</v>
      </c>
      <c r="K11" s="15"/>
      <c r="L11" s="18">
        <f t="shared" si="1"/>
        <v>0</v>
      </c>
    </row>
    <row r="12" spans="1:12" x14ac:dyDescent="0.2">
      <c r="A12" s="12" t="s">
        <v>126</v>
      </c>
      <c r="B12" s="13">
        <v>9400656501</v>
      </c>
      <c r="C12" s="19"/>
      <c r="D12" s="19"/>
      <c r="E12" s="19"/>
      <c r="F12" s="19"/>
      <c r="G12" s="14" t="s">
        <v>41</v>
      </c>
      <c r="H12" s="52">
        <v>4</v>
      </c>
      <c r="I12" s="15"/>
      <c r="J12" s="15">
        <f t="shared" si="0"/>
        <v>0</v>
      </c>
      <c r="K12" s="15"/>
      <c r="L12" s="18">
        <f t="shared" si="1"/>
        <v>0</v>
      </c>
    </row>
    <row r="13" spans="1:12" x14ac:dyDescent="0.2">
      <c r="A13" s="12" t="s">
        <v>127</v>
      </c>
      <c r="B13" s="13">
        <v>9400658201</v>
      </c>
      <c r="C13" s="19"/>
      <c r="D13" s="19"/>
      <c r="E13" s="19"/>
      <c r="F13" s="19"/>
      <c r="G13" s="14" t="s">
        <v>12</v>
      </c>
      <c r="H13" s="52">
        <v>4</v>
      </c>
      <c r="I13" s="15"/>
      <c r="J13" s="15">
        <f t="shared" si="0"/>
        <v>0</v>
      </c>
      <c r="K13" s="15"/>
      <c r="L13" s="18">
        <f t="shared" si="1"/>
        <v>0</v>
      </c>
    </row>
    <row r="14" spans="1:12" x14ac:dyDescent="0.2">
      <c r="A14" s="12" t="s">
        <v>128</v>
      </c>
      <c r="B14" s="13"/>
      <c r="C14" s="19"/>
      <c r="D14" s="19" t="s">
        <v>20</v>
      </c>
      <c r="E14" s="19"/>
      <c r="F14" s="19" t="s">
        <v>66</v>
      </c>
      <c r="G14" s="14" t="s">
        <v>67</v>
      </c>
      <c r="H14" s="52">
        <v>1</v>
      </c>
      <c r="I14" s="15"/>
      <c r="J14" s="15">
        <f t="shared" si="0"/>
        <v>0</v>
      </c>
      <c r="K14" s="15"/>
      <c r="L14" s="18">
        <f t="shared" si="1"/>
        <v>0</v>
      </c>
    </row>
    <row r="15" spans="1:12" ht="15" x14ac:dyDescent="0.2">
      <c r="A15" s="12" t="s">
        <v>129</v>
      </c>
      <c r="B15" s="77"/>
      <c r="C15" s="78"/>
      <c r="D15" s="78"/>
      <c r="E15" s="78"/>
      <c r="F15" s="78"/>
      <c r="G15" s="79" t="s">
        <v>179</v>
      </c>
      <c r="H15" s="105"/>
      <c r="I15" s="81"/>
      <c r="J15" s="15"/>
      <c r="K15" s="81"/>
      <c r="L15" s="18"/>
    </row>
    <row r="16" spans="1:12" ht="40.5" customHeight="1" x14ac:dyDescent="0.2">
      <c r="A16" s="12" t="s">
        <v>130</v>
      </c>
      <c r="B16" s="13"/>
      <c r="C16" s="19"/>
      <c r="D16" s="19" t="s">
        <v>52</v>
      </c>
      <c r="E16" s="19"/>
      <c r="F16" s="19" t="s">
        <v>77</v>
      </c>
      <c r="G16" s="14" t="s">
        <v>189</v>
      </c>
      <c r="H16" s="52">
        <v>2040</v>
      </c>
      <c r="I16" s="160" t="s">
        <v>185</v>
      </c>
      <c r="J16" s="161"/>
      <c r="K16" s="161"/>
      <c r="L16" s="162"/>
    </row>
    <row r="17" spans="1:12" x14ac:dyDescent="0.2">
      <c r="A17" s="12" t="s">
        <v>131</v>
      </c>
      <c r="B17" s="13"/>
      <c r="C17" s="19"/>
      <c r="D17" s="19"/>
      <c r="E17" s="19"/>
      <c r="F17" s="19"/>
      <c r="G17" s="92" t="s">
        <v>99</v>
      </c>
      <c r="H17" s="52">
        <v>1020</v>
      </c>
      <c r="I17" s="15"/>
      <c r="J17" s="15">
        <f>H17*I17</f>
        <v>0</v>
      </c>
      <c r="K17" s="15"/>
      <c r="L17" s="18">
        <f>H17*K17</f>
        <v>0</v>
      </c>
    </row>
    <row r="18" spans="1:12" x14ac:dyDescent="0.2">
      <c r="A18" s="12" t="s">
        <v>132</v>
      </c>
      <c r="B18" s="13"/>
      <c r="C18" s="19"/>
      <c r="D18" s="19"/>
      <c r="E18" s="19"/>
      <c r="F18" s="19"/>
      <c r="G18" s="92" t="s">
        <v>100</v>
      </c>
      <c r="H18" s="52">
        <v>1020</v>
      </c>
      <c r="I18" s="15"/>
      <c r="J18" s="15">
        <f>H18*I18</f>
        <v>0</v>
      </c>
      <c r="K18" s="15"/>
      <c r="L18" s="18">
        <f>H18*K18</f>
        <v>0</v>
      </c>
    </row>
    <row r="19" spans="1:12" ht="15" x14ac:dyDescent="0.2">
      <c r="A19" s="12" t="s">
        <v>133</v>
      </c>
      <c r="B19" s="77"/>
      <c r="C19" s="78"/>
      <c r="D19" s="78"/>
      <c r="E19" s="78"/>
      <c r="F19" s="78"/>
      <c r="G19" s="79" t="s">
        <v>101</v>
      </c>
      <c r="H19" s="105"/>
      <c r="I19" s="81"/>
      <c r="J19" s="15"/>
      <c r="K19" s="81"/>
      <c r="L19" s="18"/>
    </row>
    <row r="20" spans="1:12" ht="22.5" x14ac:dyDescent="0.2">
      <c r="A20" s="12" t="s">
        <v>134</v>
      </c>
      <c r="B20" s="13"/>
      <c r="C20" s="19"/>
      <c r="D20" s="19"/>
      <c r="E20" s="19"/>
      <c r="F20" s="19"/>
      <c r="G20" s="90" t="s">
        <v>102</v>
      </c>
      <c r="H20" s="52">
        <v>1</v>
      </c>
      <c r="I20" s="15"/>
      <c r="J20" s="15">
        <f t="shared" ref="J20:J35" si="2">H20*I20</f>
        <v>0</v>
      </c>
      <c r="K20" s="15"/>
      <c r="L20" s="18">
        <f t="shared" ref="L20:L35" si="3">H20*K20</f>
        <v>0</v>
      </c>
    </row>
    <row r="21" spans="1:12" x14ac:dyDescent="0.2">
      <c r="A21" s="12" t="s">
        <v>135</v>
      </c>
      <c r="B21" s="13"/>
      <c r="C21" s="19"/>
      <c r="D21" s="19"/>
      <c r="E21" s="19"/>
      <c r="F21" s="19"/>
      <c r="G21" s="1" t="s">
        <v>105</v>
      </c>
      <c r="H21" s="52">
        <v>24</v>
      </c>
      <c r="I21" s="15"/>
      <c r="J21" s="15">
        <f>H21*I21</f>
        <v>0</v>
      </c>
      <c r="K21" s="15"/>
      <c r="L21" s="18">
        <f>H21*K21</f>
        <v>0</v>
      </c>
    </row>
    <row r="22" spans="1:12" x14ac:dyDescent="0.2">
      <c r="A22" s="12" t="s">
        <v>136</v>
      </c>
      <c r="B22" s="13"/>
      <c r="C22" s="19"/>
      <c r="D22" s="19"/>
      <c r="E22" s="19"/>
      <c r="F22" s="19"/>
      <c r="G22" s="1" t="s">
        <v>104</v>
      </c>
      <c r="H22" s="52">
        <v>2</v>
      </c>
      <c r="I22" s="15"/>
      <c r="J22" s="15">
        <f>H22*I22</f>
        <v>0</v>
      </c>
      <c r="K22" s="15"/>
      <c r="L22" s="18">
        <f>H22*K22</f>
        <v>0</v>
      </c>
    </row>
    <row r="23" spans="1:12" x14ac:dyDescent="0.2">
      <c r="A23" s="12" t="s">
        <v>137</v>
      </c>
      <c r="B23" s="13"/>
      <c r="C23" s="19"/>
      <c r="D23" s="19"/>
      <c r="E23" s="19"/>
      <c r="F23" s="19"/>
      <c r="G23" s="82" t="s">
        <v>120</v>
      </c>
      <c r="H23" s="52">
        <v>1</v>
      </c>
      <c r="I23" s="15"/>
      <c r="J23" s="15">
        <f>H23*I23</f>
        <v>0</v>
      </c>
      <c r="K23" s="15"/>
      <c r="L23" s="18">
        <f>H23*K23</f>
        <v>0</v>
      </c>
    </row>
    <row r="24" spans="1:12" ht="22.5" x14ac:dyDescent="0.2">
      <c r="A24" s="12" t="s">
        <v>138</v>
      </c>
      <c r="B24" s="13"/>
      <c r="C24" s="19"/>
      <c r="D24" s="19"/>
      <c r="E24" s="19"/>
      <c r="F24" s="19"/>
      <c r="G24" s="82" t="s">
        <v>121</v>
      </c>
      <c r="H24" s="52">
        <v>1</v>
      </c>
      <c r="I24" s="15"/>
      <c r="J24" s="15">
        <f>H24*I24</f>
        <v>0</v>
      </c>
      <c r="K24" s="15"/>
      <c r="L24" s="18">
        <f>H24*K24</f>
        <v>0</v>
      </c>
    </row>
    <row r="25" spans="1:12" ht="22.5" x14ac:dyDescent="0.2">
      <c r="A25" s="12" t="s">
        <v>139</v>
      </c>
      <c r="B25" s="13"/>
      <c r="C25" s="19"/>
      <c r="D25" s="19"/>
      <c r="E25" s="19"/>
      <c r="F25" s="19">
        <v>1203576</v>
      </c>
      <c r="G25" s="14" t="s">
        <v>103</v>
      </c>
      <c r="H25" s="52">
        <v>75</v>
      </c>
      <c r="I25" s="15"/>
      <c r="J25" s="15">
        <f>H25*I25</f>
        <v>0</v>
      </c>
      <c r="K25" s="15"/>
      <c r="L25" s="18">
        <f>H25*K25</f>
        <v>0</v>
      </c>
    </row>
    <row r="26" spans="1:12" x14ac:dyDescent="0.2">
      <c r="A26" s="12" t="s">
        <v>140</v>
      </c>
      <c r="B26" s="13"/>
      <c r="C26" s="19"/>
      <c r="D26" s="19"/>
      <c r="E26" s="19"/>
      <c r="F26" s="19"/>
      <c r="G26" s="82" t="s">
        <v>65</v>
      </c>
      <c r="H26" s="52">
        <v>52</v>
      </c>
      <c r="I26" s="15"/>
      <c r="J26" s="15">
        <f t="shared" si="2"/>
        <v>0</v>
      </c>
      <c r="K26" s="15"/>
      <c r="L26" s="18">
        <f t="shared" si="3"/>
        <v>0</v>
      </c>
    </row>
    <row r="27" spans="1:12" x14ac:dyDescent="0.2">
      <c r="A27" s="12" t="s">
        <v>141</v>
      </c>
      <c r="B27" s="13"/>
      <c r="C27" s="19"/>
      <c r="D27" s="19"/>
      <c r="E27" s="19"/>
      <c r="F27" s="19"/>
      <c r="G27" s="91" t="s">
        <v>56</v>
      </c>
      <c r="H27" s="52">
        <v>52</v>
      </c>
      <c r="I27" s="15"/>
      <c r="J27" s="15">
        <f t="shared" si="2"/>
        <v>0</v>
      </c>
      <c r="K27" s="15"/>
      <c r="L27" s="18">
        <f t="shared" si="3"/>
        <v>0</v>
      </c>
    </row>
    <row r="28" spans="1:12" x14ac:dyDescent="0.2">
      <c r="A28" s="12" t="s">
        <v>142</v>
      </c>
      <c r="B28" s="13"/>
      <c r="C28" s="19"/>
      <c r="D28" s="19"/>
      <c r="E28" s="19"/>
      <c r="F28" s="19"/>
      <c r="G28" s="91" t="s">
        <v>57</v>
      </c>
      <c r="H28" s="52">
        <v>52</v>
      </c>
      <c r="I28" s="15"/>
      <c r="J28" s="15">
        <f t="shared" si="2"/>
        <v>0</v>
      </c>
      <c r="K28" s="15"/>
      <c r="L28" s="18">
        <f t="shared" si="3"/>
        <v>0</v>
      </c>
    </row>
    <row r="29" spans="1:12" x14ac:dyDescent="0.2">
      <c r="A29" s="12" t="s">
        <v>143</v>
      </c>
      <c r="B29" s="13"/>
      <c r="C29" s="19"/>
      <c r="D29" s="19"/>
      <c r="E29" s="19"/>
      <c r="F29" s="19"/>
      <c r="G29" s="91" t="s">
        <v>58</v>
      </c>
      <c r="H29" s="52">
        <v>52</v>
      </c>
      <c r="I29" s="15"/>
      <c r="J29" s="15">
        <f t="shared" si="2"/>
        <v>0</v>
      </c>
      <c r="K29" s="15"/>
      <c r="L29" s="18">
        <f t="shared" si="3"/>
        <v>0</v>
      </c>
    </row>
    <row r="30" spans="1:12" x14ac:dyDescent="0.2">
      <c r="A30" s="12" t="s">
        <v>144</v>
      </c>
      <c r="B30" s="13"/>
      <c r="C30" s="19"/>
      <c r="D30" s="19"/>
      <c r="E30" s="19"/>
      <c r="F30" s="19"/>
      <c r="G30" s="91" t="s">
        <v>59</v>
      </c>
      <c r="H30" s="52">
        <v>52</v>
      </c>
      <c r="I30" s="15"/>
      <c r="J30" s="15">
        <f t="shared" si="2"/>
        <v>0</v>
      </c>
      <c r="K30" s="15"/>
      <c r="L30" s="18">
        <f t="shared" si="3"/>
        <v>0</v>
      </c>
    </row>
    <row r="31" spans="1:12" x14ac:dyDescent="0.2">
      <c r="A31" s="12" t="s">
        <v>145</v>
      </c>
      <c r="B31" s="13"/>
      <c r="C31" s="19"/>
      <c r="D31" s="19"/>
      <c r="E31" s="19"/>
      <c r="F31" s="19"/>
      <c r="G31" s="91" t="s">
        <v>60</v>
      </c>
      <c r="H31" s="52">
        <v>52</v>
      </c>
      <c r="I31" s="15"/>
      <c r="J31" s="15">
        <f t="shared" si="2"/>
        <v>0</v>
      </c>
      <c r="K31" s="15"/>
      <c r="L31" s="18">
        <f t="shared" si="3"/>
        <v>0</v>
      </c>
    </row>
    <row r="32" spans="1:12" x14ac:dyDescent="0.2">
      <c r="A32" s="12" t="s">
        <v>146</v>
      </c>
      <c r="B32" s="13"/>
      <c r="C32" s="19"/>
      <c r="D32" s="19"/>
      <c r="E32" s="19"/>
      <c r="F32" s="19"/>
      <c r="G32" s="91" t="s">
        <v>61</v>
      </c>
      <c r="H32" s="52">
        <v>52</v>
      </c>
      <c r="I32" s="15"/>
      <c r="J32" s="15">
        <f t="shared" si="2"/>
        <v>0</v>
      </c>
      <c r="K32" s="15"/>
      <c r="L32" s="18">
        <f t="shared" si="3"/>
        <v>0</v>
      </c>
    </row>
    <row r="33" spans="1:12" x14ac:dyDescent="0.2">
      <c r="A33" s="12" t="s">
        <v>147</v>
      </c>
      <c r="B33" s="13"/>
      <c r="C33" s="19"/>
      <c r="D33" s="19"/>
      <c r="E33" s="19"/>
      <c r="F33" s="19"/>
      <c r="G33" s="91" t="s">
        <v>62</v>
      </c>
      <c r="H33" s="52">
        <v>1</v>
      </c>
      <c r="I33" s="15"/>
      <c r="J33" s="15">
        <f t="shared" si="2"/>
        <v>0</v>
      </c>
      <c r="K33" s="15"/>
      <c r="L33" s="18">
        <f t="shared" si="3"/>
        <v>0</v>
      </c>
    </row>
    <row r="34" spans="1:12" x14ac:dyDescent="0.2">
      <c r="A34" s="12" t="s">
        <v>148</v>
      </c>
      <c r="B34" s="13"/>
      <c r="C34" s="19"/>
      <c r="D34" s="19"/>
      <c r="E34" s="19"/>
      <c r="F34" s="19"/>
      <c r="G34" s="93" t="s">
        <v>86</v>
      </c>
      <c r="H34" s="52">
        <v>1</v>
      </c>
      <c r="I34" s="15"/>
      <c r="J34" s="15">
        <f t="shared" si="2"/>
        <v>0</v>
      </c>
      <c r="K34" s="15"/>
      <c r="L34" s="18">
        <f t="shared" si="3"/>
        <v>0</v>
      </c>
    </row>
    <row r="35" spans="1:12" ht="22.5" x14ac:dyDescent="0.2">
      <c r="A35" s="12" t="s">
        <v>149</v>
      </c>
      <c r="B35" s="13"/>
      <c r="C35" s="19"/>
      <c r="D35" s="19"/>
      <c r="E35" s="19"/>
      <c r="F35" s="19"/>
      <c r="G35" s="82" t="s">
        <v>68</v>
      </c>
      <c r="H35" s="52">
        <v>1</v>
      </c>
      <c r="I35" s="15"/>
      <c r="J35" s="15">
        <f t="shared" si="2"/>
        <v>0</v>
      </c>
      <c r="K35" s="15"/>
      <c r="L35" s="18">
        <f t="shared" si="3"/>
        <v>0</v>
      </c>
    </row>
    <row r="36" spans="1:12" ht="15" x14ac:dyDescent="0.2">
      <c r="A36" s="12" t="s">
        <v>150</v>
      </c>
      <c r="B36" s="77"/>
      <c r="C36" s="78"/>
      <c r="D36" s="78"/>
      <c r="E36" s="78"/>
      <c r="F36" s="78"/>
      <c r="G36" s="79" t="s">
        <v>106</v>
      </c>
      <c r="H36" s="105"/>
      <c r="I36" s="81"/>
      <c r="J36" s="15"/>
      <c r="K36" s="81"/>
      <c r="L36" s="18"/>
    </row>
    <row r="37" spans="1:12" ht="33.75" x14ac:dyDescent="0.2">
      <c r="A37" s="12" t="s">
        <v>151</v>
      </c>
      <c r="B37" s="13"/>
      <c r="C37" s="19"/>
      <c r="D37" s="19"/>
      <c r="E37" s="19"/>
      <c r="F37" s="19" t="s">
        <v>88</v>
      </c>
      <c r="G37" s="91" t="s">
        <v>87</v>
      </c>
      <c r="H37" s="52">
        <v>1</v>
      </c>
      <c r="I37" s="111" t="s">
        <v>107</v>
      </c>
      <c r="J37" s="111"/>
      <c r="K37" s="111"/>
      <c r="L37" s="112"/>
    </row>
    <row r="38" spans="1:12" x14ac:dyDescent="0.2">
      <c r="A38" s="12" t="s">
        <v>152</v>
      </c>
      <c r="B38" s="13">
        <v>5299909106</v>
      </c>
      <c r="C38" s="19"/>
      <c r="D38" s="19"/>
      <c r="E38" s="19"/>
      <c r="F38" s="19"/>
      <c r="G38" s="93" t="s">
        <v>48</v>
      </c>
      <c r="H38" s="52">
        <v>1</v>
      </c>
      <c r="I38" s="15"/>
      <c r="J38" s="15">
        <f t="shared" ref="J38:J58" si="4">H38*I38</f>
        <v>0</v>
      </c>
      <c r="K38" s="15"/>
      <c r="L38" s="18">
        <f t="shared" ref="L38:L58" si="5">H38*K38</f>
        <v>0</v>
      </c>
    </row>
    <row r="39" spans="1:12" x14ac:dyDescent="0.2">
      <c r="A39" s="12" t="s">
        <v>153</v>
      </c>
      <c r="B39" s="13">
        <v>5210609301</v>
      </c>
      <c r="C39" s="19"/>
      <c r="D39" s="19"/>
      <c r="E39" s="19"/>
      <c r="F39" s="19"/>
      <c r="G39" s="91" t="s">
        <v>47</v>
      </c>
      <c r="H39" s="52">
        <v>4</v>
      </c>
      <c r="I39" s="15"/>
      <c r="J39" s="15">
        <f t="shared" si="4"/>
        <v>0</v>
      </c>
      <c r="K39" s="15"/>
      <c r="L39" s="18">
        <f t="shared" si="5"/>
        <v>0</v>
      </c>
    </row>
    <row r="40" spans="1:12" x14ac:dyDescent="0.2">
      <c r="A40" s="12" t="s">
        <v>154</v>
      </c>
      <c r="B40" s="13">
        <v>9400656501</v>
      </c>
      <c r="C40" s="19"/>
      <c r="D40" s="19"/>
      <c r="E40" s="19"/>
      <c r="F40" s="19"/>
      <c r="G40" s="91" t="s">
        <v>41</v>
      </c>
      <c r="H40" s="52">
        <v>4</v>
      </c>
      <c r="I40" s="15"/>
      <c r="J40" s="15">
        <f t="shared" si="4"/>
        <v>0</v>
      </c>
      <c r="K40" s="15"/>
      <c r="L40" s="18">
        <f t="shared" si="5"/>
        <v>0</v>
      </c>
    </row>
    <row r="41" spans="1:12" ht="22.5" x14ac:dyDescent="0.2">
      <c r="A41" s="12" t="s">
        <v>155</v>
      </c>
      <c r="B41" s="13"/>
      <c r="C41" s="19"/>
      <c r="D41" s="19"/>
      <c r="E41" s="19"/>
      <c r="F41" s="19"/>
      <c r="G41" s="91" t="s">
        <v>89</v>
      </c>
      <c r="H41" s="52">
        <v>2</v>
      </c>
      <c r="I41" s="15"/>
      <c r="J41" s="15">
        <f t="shared" si="4"/>
        <v>0</v>
      </c>
      <c r="K41" s="15"/>
      <c r="L41" s="18">
        <f t="shared" si="5"/>
        <v>0</v>
      </c>
    </row>
    <row r="42" spans="1:12" x14ac:dyDescent="0.2">
      <c r="A42" s="12" t="s">
        <v>156</v>
      </c>
      <c r="B42" s="13"/>
      <c r="C42" s="19"/>
      <c r="D42" s="19"/>
      <c r="E42" s="19"/>
      <c r="F42" s="19"/>
      <c r="G42" s="14" t="s">
        <v>84</v>
      </c>
      <c r="H42" s="52">
        <v>202</v>
      </c>
      <c r="I42" s="15"/>
      <c r="J42" s="15">
        <f t="shared" si="4"/>
        <v>0</v>
      </c>
      <c r="K42" s="15"/>
      <c r="L42" s="18">
        <f t="shared" si="5"/>
        <v>0</v>
      </c>
    </row>
    <row r="43" spans="1:12" ht="22.5" x14ac:dyDescent="0.2">
      <c r="A43" s="12" t="s">
        <v>157</v>
      </c>
      <c r="B43" s="13"/>
      <c r="C43" s="19"/>
      <c r="D43" s="19"/>
      <c r="E43" s="19"/>
      <c r="F43" s="19"/>
      <c r="G43" s="82" t="s">
        <v>108</v>
      </c>
      <c r="H43" s="52">
        <v>1</v>
      </c>
      <c r="I43" s="15"/>
      <c r="J43" s="15">
        <f t="shared" si="4"/>
        <v>0</v>
      </c>
      <c r="K43" s="15"/>
      <c r="L43" s="18">
        <f t="shared" si="5"/>
        <v>0</v>
      </c>
    </row>
    <row r="44" spans="1:12" ht="36.75" customHeight="1" x14ac:dyDescent="0.2">
      <c r="A44" s="12" t="s">
        <v>158</v>
      </c>
      <c r="B44" s="13"/>
      <c r="C44" s="19"/>
      <c r="D44" s="19" t="s">
        <v>78</v>
      </c>
      <c r="E44" s="19"/>
      <c r="F44" s="19" t="s">
        <v>78</v>
      </c>
      <c r="G44" s="91" t="s">
        <v>79</v>
      </c>
      <c r="H44" s="52">
        <v>226</v>
      </c>
      <c r="I44" s="15"/>
      <c r="J44" s="15">
        <f t="shared" si="4"/>
        <v>0</v>
      </c>
      <c r="K44" s="15"/>
      <c r="L44" s="18">
        <f t="shared" si="5"/>
        <v>0</v>
      </c>
    </row>
    <row r="45" spans="1:12" ht="33.75" x14ac:dyDescent="0.2">
      <c r="A45" s="12" t="s">
        <v>159</v>
      </c>
      <c r="B45" s="13"/>
      <c r="C45" s="19"/>
      <c r="D45" s="19" t="s">
        <v>80</v>
      </c>
      <c r="E45" s="19"/>
      <c r="F45" s="19" t="s">
        <v>80</v>
      </c>
      <c r="G45" s="14" t="s">
        <v>81</v>
      </c>
      <c r="H45" s="52">
        <v>1</v>
      </c>
      <c r="I45" s="15"/>
      <c r="J45" s="15">
        <f t="shared" si="4"/>
        <v>0</v>
      </c>
      <c r="K45" s="15"/>
      <c r="L45" s="18">
        <f t="shared" si="5"/>
        <v>0</v>
      </c>
    </row>
    <row r="46" spans="1:12" x14ac:dyDescent="0.2">
      <c r="A46" s="12" t="s">
        <v>160</v>
      </c>
      <c r="B46" s="13">
        <v>5110619311</v>
      </c>
      <c r="C46" s="19"/>
      <c r="D46" s="19" t="s">
        <v>23</v>
      </c>
      <c r="E46" s="19"/>
      <c r="F46" s="19" t="s">
        <v>23</v>
      </c>
      <c r="G46" s="14" t="s">
        <v>44</v>
      </c>
      <c r="H46" s="52">
        <v>1</v>
      </c>
      <c r="I46" s="15"/>
      <c r="J46" s="15">
        <f t="shared" si="4"/>
        <v>0</v>
      </c>
      <c r="K46" s="15"/>
      <c r="L46" s="18">
        <f t="shared" si="5"/>
        <v>0</v>
      </c>
    </row>
    <row r="47" spans="1:12" ht="22.5" x14ac:dyDescent="0.2">
      <c r="A47" s="12" t="s">
        <v>161</v>
      </c>
      <c r="B47" s="13">
        <v>5210647332</v>
      </c>
      <c r="C47" s="19"/>
      <c r="D47" s="19" t="s">
        <v>82</v>
      </c>
      <c r="E47" s="19"/>
      <c r="F47" s="19" t="s">
        <v>82</v>
      </c>
      <c r="G47" s="14" t="s">
        <v>43</v>
      </c>
      <c r="H47" s="52">
        <v>4</v>
      </c>
      <c r="I47" s="15"/>
      <c r="J47" s="15">
        <f t="shared" si="4"/>
        <v>0</v>
      </c>
      <c r="K47" s="15"/>
      <c r="L47" s="18">
        <f t="shared" si="5"/>
        <v>0</v>
      </c>
    </row>
    <row r="48" spans="1:12" x14ac:dyDescent="0.2">
      <c r="A48" s="12" t="s">
        <v>162</v>
      </c>
      <c r="B48" s="13">
        <v>5271903091</v>
      </c>
      <c r="C48" s="19"/>
      <c r="D48" s="19"/>
      <c r="E48" s="19"/>
      <c r="F48" s="19"/>
      <c r="G48" s="14" t="s">
        <v>46</v>
      </c>
      <c r="H48" s="52">
        <v>20</v>
      </c>
      <c r="I48" s="15"/>
      <c r="J48" s="15">
        <f t="shared" si="4"/>
        <v>0</v>
      </c>
      <c r="K48" s="15"/>
      <c r="L48" s="18">
        <f t="shared" si="5"/>
        <v>0</v>
      </c>
    </row>
    <row r="49" spans="1:12" ht="22.5" x14ac:dyDescent="0.2">
      <c r="A49" s="12" t="s">
        <v>163</v>
      </c>
      <c r="B49" s="13">
        <v>5210648312</v>
      </c>
      <c r="C49" s="19"/>
      <c r="D49" s="19" t="s">
        <v>83</v>
      </c>
      <c r="E49" s="19"/>
      <c r="F49" s="19" t="s">
        <v>83</v>
      </c>
      <c r="G49" s="14" t="s">
        <v>38</v>
      </c>
      <c r="H49" s="52">
        <v>4</v>
      </c>
      <c r="I49" s="15"/>
      <c r="J49" s="15">
        <f t="shared" si="4"/>
        <v>0</v>
      </c>
      <c r="K49" s="15"/>
      <c r="L49" s="18">
        <f t="shared" si="5"/>
        <v>0</v>
      </c>
    </row>
    <row r="50" spans="1:12" x14ac:dyDescent="0.2">
      <c r="A50" s="12" t="s">
        <v>164</v>
      </c>
      <c r="B50" s="13">
        <v>5210609301</v>
      </c>
      <c r="C50" s="19"/>
      <c r="D50" s="19"/>
      <c r="E50" s="19"/>
      <c r="F50" s="19"/>
      <c r="G50" s="14" t="s">
        <v>47</v>
      </c>
      <c r="H50" s="52">
        <v>4</v>
      </c>
      <c r="I50" s="15"/>
      <c r="J50" s="15">
        <f t="shared" si="4"/>
        <v>0</v>
      </c>
      <c r="K50" s="15"/>
      <c r="L50" s="18">
        <f t="shared" si="5"/>
        <v>0</v>
      </c>
    </row>
    <row r="51" spans="1:12" x14ac:dyDescent="0.2">
      <c r="A51" s="12" t="s">
        <v>165</v>
      </c>
      <c r="B51" s="13">
        <v>9400656501</v>
      </c>
      <c r="C51" s="19"/>
      <c r="D51" s="19"/>
      <c r="E51" s="19"/>
      <c r="F51" s="19"/>
      <c r="G51" s="14" t="s">
        <v>41</v>
      </c>
      <c r="H51" s="52">
        <v>4</v>
      </c>
      <c r="I51" s="15"/>
      <c r="J51" s="15">
        <f t="shared" si="4"/>
        <v>0</v>
      </c>
      <c r="K51" s="15"/>
      <c r="L51" s="18">
        <f t="shared" si="5"/>
        <v>0</v>
      </c>
    </row>
    <row r="52" spans="1:12" x14ac:dyDescent="0.2">
      <c r="A52" s="12" t="s">
        <v>166</v>
      </c>
      <c r="B52" s="13">
        <v>9400658201</v>
      </c>
      <c r="C52" s="19"/>
      <c r="D52" s="19"/>
      <c r="E52" s="19"/>
      <c r="F52" s="19"/>
      <c r="G52" s="14" t="s">
        <v>12</v>
      </c>
      <c r="H52" s="52">
        <v>4</v>
      </c>
      <c r="I52" s="15"/>
      <c r="J52" s="15">
        <f t="shared" si="4"/>
        <v>0</v>
      </c>
      <c r="K52" s="15"/>
      <c r="L52" s="18">
        <f t="shared" si="5"/>
        <v>0</v>
      </c>
    </row>
    <row r="53" spans="1:12" x14ac:dyDescent="0.2">
      <c r="A53" s="12" t="s">
        <v>167</v>
      </c>
      <c r="B53" s="13"/>
      <c r="C53" s="19"/>
      <c r="D53" s="19" t="s">
        <v>20</v>
      </c>
      <c r="E53" s="19"/>
      <c r="F53" s="19" t="s">
        <v>66</v>
      </c>
      <c r="G53" s="14" t="s">
        <v>67</v>
      </c>
      <c r="H53" s="52">
        <v>1</v>
      </c>
      <c r="I53" s="15"/>
      <c r="J53" s="15">
        <f t="shared" si="4"/>
        <v>0</v>
      </c>
      <c r="K53" s="15"/>
      <c r="L53" s="18">
        <f t="shared" si="5"/>
        <v>0</v>
      </c>
    </row>
    <row r="54" spans="1:12" x14ac:dyDescent="0.2">
      <c r="A54" s="12" t="s">
        <v>168</v>
      </c>
      <c r="B54" s="13">
        <v>5709002047</v>
      </c>
      <c r="C54" s="19"/>
      <c r="D54" s="19">
        <v>1256244</v>
      </c>
      <c r="E54" s="19"/>
      <c r="F54" s="19">
        <v>1256244</v>
      </c>
      <c r="G54" s="14" t="s">
        <v>31</v>
      </c>
      <c r="H54" s="52">
        <v>5</v>
      </c>
      <c r="I54" s="15"/>
      <c r="J54" s="15">
        <f t="shared" si="4"/>
        <v>0</v>
      </c>
      <c r="K54" s="15"/>
      <c r="L54" s="18">
        <f t="shared" si="5"/>
        <v>0</v>
      </c>
    </row>
    <row r="55" spans="1:12" x14ac:dyDescent="0.2">
      <c r="A55" s="12" t="s">
        <v>169</v>
      </c>
      <c r="B55" s="13">
        <v>5709002009</v>
      </c>
      <c r="C55" s="19"/>
      <c r="D55" s="19">
        <v>1256245</v>
      </c>
      <c r="E55" s="19"/>
      <c r="F55" s="19">
        <v>1256245</v>
      </c>
      <c r="G55" s="14" t="s">
        <v>24</v>
      </c>
      <c r="H55" s="52">
        <v>3</v>
      </c>
      <c r="I55" s="15"/>
      <c r="J55" s="15">
        <f t="shared" si="4"/>
        <v>0</v>
      </c>
      <c r="K55" s="15"/>
      <c r="L55" s="18">
        <f t="shared" si="5"/>
        <v>0</v>
      </c>
    </row>
    <row r="56" spans="1:12" x14ac:dyDescent="0.2">
      <c r="A56" s="12" t="s">
        <v>170</v>
      </c>
      <c r="B56" s="13">
        <v>9400650151</v>
      </c>
      <c r="C56" s="19"/>
      <c r="D56" s="19"/>
      <c r="E56" s="19"/>
      <c r="F56" s="19"/>
      <c r="G56" s="14" t="s">
        <v>37</v>
      </c>
      <c r="H56" s="52">
        <v>2</v>
      </c>
      <c r="I56" s="15"/>
      <c r="J56" s="15">
        <f>H56*I56</f>
        <v>0</v>
      </c>
      <c r="K56" s="15"/>
      <c r="L56" s="18">
        <f>H56*K56</f>
        <v>0</v>
      </c>
    </row>
    <row r="57" spans="1:12" x14ac:dyDescent="0.2">
      <c r="A57" s="12" t="s">
        <v>171</v>
      </c>
      <c r="B57" s="13">
        <v>9400650322</v>
      </c>
      <c r="C57" s="19"/>
      <c r="D57" s="19"/>
      <c r="E57" s="19"/>
      <c r="F57" s="19"/>
      <c r="G57" s="14" t="s">
        <v>15</v>
      </c>
      <c r="H57" s="52">
        <v>2</v>
      </c>
      <c r="I57" s="15"/>
      <c r="J57" s="15">
        <f t="shared" si="4"/>
        <v>0</v>
      </c>
      <c r="K57" s="15"/>
      <c r="L57" s="18">
        <f t="shared" si="5"/>
        <v>0</v>
      </c>
    </row>
    <row r="58" spans="1:12" x14ac:dyDescent="0.2">
      <c r="A58" s="12" t="s">
        <v>172</v>
      </c>
      <c r="B58" s="13"/>
      <c r="C58" s="19"/>
      <c r="D58" s="19"/>
      <c r="E58" s="19"/>
      <c r="F58" s="19"/>
      <c r="G58" s="14" t="s">
        <v>122</v>
      </c>
      <c r="H58" s="52">
        <v>1</v>
      </c>
      <c r="I58" s="15"/>
      <c r="J58" s="15">
        <f t="shared" si="4"/>
        <v>0</v>
      </c>
      <c r="K58" s="15"/>
      <c r="L58" s="18">
        <f t="shared" si="5"/>
        <v>0</v>
      </c>
    </row>
    <row r="59" spans="1:12" x14ac:dyDescent="0.2">
      <c r="A59" s="12" t="s">
        <v>173</v>
      </c>
      <c r="B59" s="13"/>
      <c r="C59" s="19"/>
      <c r="D59" s="19"/>
      <c r="E59" s="19"/>
      <c r="F59" s="19"/>
      <c r="G59" s="29" t="s">
        <v>10</v>
      </c>
      <c r="H59" s="2">
        <v>1</v>
      </c>
      <c r="I59" s="15"/>
      <c r="J59" s="15">
        <f t="shared" ref="J59:J65" si="6">H59*I59</f>
        <v>0</v>
      </c>
      <c r="K59" s="15"/>
      <c r="L59" s="18">
        <f t="shared" ref="L59:L65" si="7">H59*K59</f>
        <v>0</v>
      </c>
    </row>
    <row r="60" spans="1:12" x14ac:dyDescent="0.2">
      <c r="A60" s="12" t="s">
        <v>174</v>
      </c>
      <c r="B60" s="13"/>
      <c r="C60" s="19"/>
      <c r="D60" s="19"/>
      <c r="E60" s="19"/>
      <c r="F60" s="19"/>
      <c r="G60" s="14" t="s">
        <v>27</v>
      </c>
      <c r="H60" s="52">
        <v>1</v>
      </c>
      <c r="I60" s="15"/>
      <c r="J60" s="15">
        <f t="shared" si="6"/>
        <v>0</v>
      </c>
      <c r="K60" s="15"/>
      <c r="L60" s="18">
        <f t="shared" si="7"/>
        <v>0</v>
      </c>
    </row>
    <row r="61" spans="1:12" x14ac:dyDescent="0.2">
      <c r="A61" s="12" t="s">
        <v>175</v>
      </c>
      <c r="B61" s="13"/>
      <c r="C61" s="19"/>
      <c r="D61" s="19"/>
      <c r="E61" s="19"/>
      <c r="F61" s="19"/>
      <c r="G61" s="14" t="s">
        <v>28</v>
      </c>
      <c r="H61" s="52">
        <v>1</v>
      </c>
      <c r="I61" s="15"/>
      <c r="J61" s="15">
        <f t="shared" si="6"/>
        <v>0</v>
      </c>
      <c r="K61" s="15"/>
      <c r="L61" s="18">
        <f t="shared" si="7"/>
        <v>0</v>
      </c>
    </row>
    <row r="62" spans="1:12" x14ac:dyDescent="0.2">
      <c r="A62" s="12" t="s">
        <v>176</v>
      </c>
      <c r="B62" s="13"/>
      <c r="C62" s="19"/>
      <c r="D62" s="19"/>
      <c r="E62" s="19"/>
      <c r="F62" s="19"/>
      <c r="G62" s="14" t="s">
        <v>29</v>
      </c>
      <c r="H62" s="52">
        <v>1</v>
      </c>
      <c r="I62" s="15"/>
      <c r="J62" s="15">
        <f t="shared" si="6"/>
        <v>0</v>
      </c>
      <c r="K62" s="15"/>
      <c r="L62" s="18">
        <f t="shared" si="7"/>
        <v>0</v>
      </c>
    </row>
    <row r="63" spans="1:12" x14ac:dyDescent="0.2">
      <c r="A63" s="12" t="s">
        <v>177</v>
      </c>
      <c r="B63" s="13"/>
      <c r="C63" s="19"/>
      <c r="D63" s="19"/>
      <c r="E63" s="19"/>
      <c r="F63" s="19"/>
      <c r="G63" s="14" t="s">
        <v>30</v>
      </c>
      <c r="H63" s="52">
        <v>1</v>
      </c>
      <c r="I63" s="15"/>
      <c r="J63" s="15">
        <f t="shared" si="6"/>
        <v>0</v>
      </c>
      <c r="K63" s="15"/>
      <c r="L63" s="18">
        <f t="shared" si="7"/>
        <v>0</v>
      </c>
    </row>
    <row r="64" spans="1:12" x14ac:dyDescent="0.2">
      <c r="A64" s="12" t="s">
        <v>178</v>
      </c>
      <c r="B64" s="13"/>
      <c r="C64" s="19"/>
      <c r="D64" s="19"/>
      <c r="E64" s="19"/>
      <c r="F64" s="19"/>
      <c r="G64" s="29" t="s">
        <v>11</v>
      </c>
      <c r="H64" s="52">
        <v>1</v>
      </c>
      <c r="I64" s="15"/>
      <c r="J64" s="15">
        <f t="shared" si="6"/>
        <v>0</v>
      </c>
      <c r="K64" s="15"/>
      <c r="L64" s="18">
        <f t="shared" si="7"/>
        <v>0</v>
      </c>
    </row>
    <row r="65" spans="1:12" s="30" customFormat="1" ht="23.25" thickBot="1" x14ac:dyDescent="0.25">
      <c r="A65" s="12" t="s">
        <v>180</v>
      </c>
      <c r="B65" s="13"/>
      <c r="C65" s="28"/>
      <c r="D65" s="28"/>
      <c r="E65" s="28"/>
      <c r="F65" s="28"/>
      <c r="G65" s="29" t="s">
        <v>40</v>
      </c>
      <c r="H65" s="106">
        <v>1</v>
      </c>
      <c r="I65" s="15"/>
      <c r="J65" s="15">
        <f t="shared" si="6"/>
        <v>0</v>
      </c>
      <c r="K65" s="15"/>
      <c r="L65" s="18">
        <f t="shared" si="7"/>
        <v>0</v>
      </c>
    </row>
    <row r="66" spans="1:12" ht="18" customHeight="1" thickTop="1" thickBot="1" x14ac:dyDescent="0.25">
      <c r="A66" s="53" t="s">
        <v>8</v>
      </c>
      <c r="B66" s="20"/>
      <c r="C66" s="21"/>
      <c r="D66" s="21"/>
      <c r="E66" s="21"/>
      <c r="F66" s="21"/>
      <c r="G66" s="21"/>
      <c r="H66" s="22"/>
      <c r="I66" s="157">
        <f>SUM(J7:J65)</f>
        <v>0</v>
      </c>
      <c r="J66" s="158"/>
      <c r="K66" s="157">
        <f>SUM(L7:L65)</f>
        <v>0</v>
      </c>
      <c r="L66" s="159"/>
    </row>
    <row r="67" spans="1:12" ht="18" customHeight="1" thickTop="1" thickBot="1" x14ac:dyDescent="0.25">
      <c r="A67" s="83" t="s">
        <v>21</v>
      </c>
      <c r="B67" s="84"/>
      <c r="C67" s="85"/>
      <c r="D67" s="85"/>
      <c r="E67" s="85"/>
      <c r="F67" s="85"/>
      <c r="G67" s="85"/>
      <c r="H67" s="86"/>
      <c r="I67" s="153">
        <f>I66+K66</f>
        <v>0</v>
      </c>
      <c r="J67" s="154"/>
      <c r="K67" s="154"/>
      <c r="L67" s="155"/>
    </row>
    <row r="68" spans="1:12" ht="18" customHeight="1" thickTop="1" x14ac:dyDescent="0.2">
      <c r="I68" s="11"/>
      <c r="J68" s="11"/>
      <c r="K68" s="11"/>
      <c r="L68" s="11"/>
    </row>
  </sheetData>
  <mergeCells count="14">
    <mergeCell ref="A5:A6"/>
    <mergeCell ref="B5:B6"/>
    <mergeCell ref="C5:D5"/>
    <mergeCell ref="E5:F5"/>
    <mergeCell ref="G5:G6"/>
    <mergeCell ref="H5:H6"/>
    <mergeCell ref="I16:L16"/>
    <mergeCell ref="I66:J66"/>
    <mergeCell ref="K66:L66"/>
    <mergeCell ref="I67:L67"/>
    <mergeCell ref="K5:L5"/>
    <mergeCell ref="C1:I1"/>
    <mergeCell ref="F3:L3"/>
    <mergeCell ref="I5:J5"/>
  </mergeCells>
  <phoneticPr fontId="2" type="noConversion"/>
  <printOptions horizontalCentered="1"/>
  <pageMargins left="0.39370078740157483" right="0.23622047244094491" top="0.55118110236220474" bottom="0.74803149606299213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CN</vt:lpstr>
      <vt:lpstr>Část A) FO_LFUK-UHK</vt:lpstr>
      <vt:lpstr>Část B) FO_SPŠS</vt:lpstr>
      <vt:lpstr>Část C) FO_OAHK</vt:lpstr>
      <vt:lpstr>'Část A) FO_LFUK-UHK'!Oblast_tisku</vt:lpstr>
      <vt:lpstr>'Část B) FO_SPŠS'!Oblast_tisku</vt:lpstr>
      <vt:lpstr>'Část C) FO_OAHK'!Oblast_tisku</vt:lpstr>
      <vt:lpstr>'Rekapitulace CN'!Oblast_tisku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2021-06-07T14:50:54Z</dcterms:created>
  <dcterms:modified xsi:type="dcterms:W3CDTF">2021-11-05T09:53:44Z</dcterms:modified>
</cp:coreProperties>
</file>