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1\21 - NOŘ Dodávka interiérů budova B\Dodatečné informace\Dodatečné informace č. 2\"/>
    </mc:Choice>
  </mc:AlternateContent>
  <bookViews>
    <workbookView xWindow="15720" yWindow="-15" windowWidth="13095" windowHeight="12240" tabRatio="921" firstSheet="2" activeTab="5"/>
  </bookViews>
  <sheets>
    <sheet name="Pokyny pro vyplnění" sheetId="11" state="hidden" r:id="rId1"/>
    <sheet name="VzorPolozky" sheetId="10" state="hidden" r:id="rId2"/>
    <sheet name="KRYCÍ LIST" sheetId="27" r:id="rId3"/>
    <sheet name="Krycí list - INV" sheetId="19" r:id="rId4"/>
    <sheet name="Rekapitulace - INV" sheetId="20" r:id="rId5"/>
    <sheet name="Položky  - INV (1 + 2 fáze)" sheetId="21" r:id="rId6"/>
    <sheet name="Krycí list - NIV" sheetId="26" r:id="rId7"/>
    <sheet name="Rekapitulace - NIV" sheetId="24" r:id="rId8"/>
    <sheet name="Položky – NIV (2. fáze)" sheetId="25" r:id="rId9"/>
  </sheets>
  <externalReferences>
    <externalReference r:id="rId10"/>
  </externalReferences>
  <definedNames>
    <definedName name="ááá" localSheetId="2">#REF!</definedName>
    <definedName name="ááá" localSheetId="6">#REF!</definedName>
    <definedName name="ááá" localSheetId="8">#REF!</definedName>
    <definedName name="ááá" localSheetId="7">#REF!</definedName>
    <definedName name="ááá">#REF!</definedName>
    <definedName name="bh" localSheetId="2">#REF!</definedName>
    <definedName name="bh" localSheetId="6">#REF!</definedName>
    <definedName name="bh" localSheetId="8">#REF!</definedName>
    <definedName name="bh" localSheetId="7">#REF!</definedName>
    <definedName name="bh">#REF!</definedName>
    <definedName name="CenaCelkem" localSheetId="2">#REF!</definedName>
    <definedName name="CenaCelkem" localSheetId="6">#REF!</definedName>
    <definedName name="CenaCelkem" localSheetId="8">#REF!</definedName>
    <definedName name="CenaCelkem" localSheetId="7">#REF!</definedName>
    <definedName name="CenaCelkem">#REF!</definedName>
    <definedName name="CenaCelkemBezDPH" localSheetId="2">#REF!</definedName>
    <definedName name="CenaCelkemBezDPH" localSheetId="6">#REF!</definedName>
    <definedName name="CenaCelkemBezDPH" localSheetId="8">#REF!</definedName>
    <definedName name="CenaCelkemBezDPH" localSheetId="7">#REF!</definedName>
    <definedName name="CenaCelkemBezDPH">#REF!</definedName>
    <definedName name="cft" localSheetId="2">#REF!</definedName>
    <definedName name="cft" localSheetId="6">#REF!</definedName>
    <definedName name="cft" localSheetId="8">#REF!</definedName>
    <definedName name="cft" localSheetId="7">#REF!</definedName>
    <definedName name="cft">#REF!</definedName>
    <definedName name="cftz" localSheetId="2">#REF!</definedName>
    <definedName name="cftz" localSheetId="6">#REF!</definedName>
    <definedName name="cftz" localSheetId="8">#REF!</definedName>
    <definedName name="cftz" localSheetId="7">#REF!</definedName>
    <definedName name="cftz">#REF!</definedName>
    <definedName name="cisloobjektu" localSheetId="2">#REF!</definedName>
    <definedName name="cisloobjektu" localSheetId="6">#REF!</definedName>
    <definedName name="cisloobjektu" localSheetId="8">#REF!</definedName>
    <definedName name="cisloobjektu" localSheetId="7">#REF!</definedName>
    <definedName name="cisloobjektu">#REF!</definedName>
    <definedName name="CisloRozpoctu">'[1]Krycí list'!$C$2</definedName>
    <definedName name="cislostavby">'[1]Krycí list'!$A$7</definedName>
    <definedName name="CisloStavebnihoRozpoctu" localSheetId="2">#REF!</definedName>
    <definedName name="CisloStavebnihoRozpoctu" localSheetId="6">#REF!</definedName>
    <definedName name="CisloStavebnihoRozpoctu" localSheetId="8">#REF!</definedName>
    <definedName name="CisloStavebnihoRozpoctu" localSheetId="7">#REF!</definedName>
    <definedName name="CisloStavebnihoRozpoctu">#REF!</definedName>
    <definedName name="dadresa" localSheetId="2">#REF!</definedName>
    <definedName name="dadresa" localSheetId="6">#REF!</definedName>
    <definedName name="dadresa" localSheetId="8">#REF!</definedName>
    <definedName name="dadresa" localSheetId="7">#REF!</definedName>
    <definedName name="dadresa">#REF!</definedName>
    <definedName name="Datum" localSheetId="2">#REF!</definedName>
    <definedName name="Datum" localSheetId="6">#REF!</definedName>
    <definedName name="Datum" localSheetId="8">#REF!</definedName>
    <definedName name="Datum" localSheetId="7">#REF!</definedName>
    <definedName name="Datum">#REF!</definedName>
    <definedName name="Dil" localSheetId="2">#REF!</definedName>
    <definedName name="Dil" localSheetId="6">#REF!</definedName>
    <definedName name="Dil" localSheetId="8">#REF!</definedName>
    <definedName name="Dil" localSheetId="7">#REF!</definedName>
    <definedName name="Dil">#REF!</definedName>
    <definedName name="dmisto" localSheetId="2">#REF!</definedName>
    <definedName name="dmisto" localSheetId="6">#REF!</definedName>
    <definedName name="dmisto" localSheetId="8">#REF!</definedName>
    <definedName name="dmisto" localSheetId="7">#REF!</definedName>
    <definedName name="dmisto">#REF!</definedName>
    <definedName name="Dodavka" localSheetId="2">#REF!</definedName>
    <definedName name="Dodavka" localSheetId="6">#REF!</definedName>
    <definedName name="Dodavka" localSheetId="8">#REF!</definedName>
    <definedName name="Dodavka" localSheetId="7">#REF!</definedName>
    <definedName name="Dodavka">#REF!</definedName>
    <definedName name="Dodavka0" localSheetId="2">#REF!</definedName>
    <definedName name="Dodavka0" localSheetId="6">#REF!</definedName>
    <definedName name="Dodavka0" localSheetId="8">#REF!</definedName>
    <definedName name="Dodavka0" localSheetId="7">#REF!</definedName>
    <definedName name="Dodavka0">#REF!</definedName>
    <definedName name="DPHSni" localSheetId="2">#REF!</definedName>
    <definedName name="DPHSni" localSheetId="6">#REF!</definedName>
    <definedName name="DPHSni" localSheetId="8">#REF!</definedName>
    <definedName name="DPHSni" localSheetId="7">#REF!</definedName>
    <definedName name="DPHSni">#REF!</definedName>
    <definedName name="DPHZakl" localSheetId="2">#REF!</definedName>
    <definedName name="DPHZakl" localSheetId="6">#REF!</definedName>
    <definedName name="DPHZakl" localSheetId="8">#REF!</definedName>
    <definedName name="DPHZakl" localSheetId="7">#REF!</definedName>
    <definedName name="DPHZakl">#REF!</definedName>
    <definedName name="fd" localSheetId="2">#REF!</definedName>
    <definedName name="fd" localSheetId="6">#REF!</definedName>
    <definedName name="fd" localSheetId="8">#REF!</definedName>
    <definedName name="fd" localSheetId="7">#REF!</definedName>
    <definedName name="fd">#REF!</definedName>
    <definedName name="h" localSheetId="2">#REF!</definedName>
    <definedName name="h" localSheetId="6">#REF!</definedName>
    <definedName name="h" localSheetId="8">#REF!</definedName>
    <definedName name="h" localSheetId="7">#REF!</definedName>
    <definedName name="h">#REF!</definedName>
    <definedName name="hi" localSheetId="2">#REF!</definedName>
    <definedName name="hi" localSheetId="6">#REF!</definedName>
    <definedName name="hi" localSheetId="8">#REF!</definedName>
    <definedName name="hi" localSheetId="7">#REF!</definedName>
    <definedName name="hi">#REF!</definedName>
    <definedName name="HSV" localSheetId="2">#REF!</definedName>
    <definedName name="HSV" localSheetId="6">#REF!</definedName>
    <definedName name="HSV" localSheetId="8">#REF!</definedName>
    <definedName name="HSV" localSheetId="7">#REF!</definedName>
    <definedName name="HSV">#REF!</definedName>
    <definedName name="HSV0" localSheetId="2">#REF!</definedName>
    <definedName name="HSV0" localSheetId="6">#REF!</definedName>
    <definedName name="HSV0" localSheetId="8">#REF!</definedName>
    <definedName name="HSV0" localSheetId="7">#REF!</definedName>
    <definedName name="HSV0">#REF!</definedName>
    <definedName name="HZS" localSheetId="2">#REF!</definedName>
    <definedName name="HZS" localSheetId="6">#REF!</definedName>
    <definedName name="HZS" localSheetId="8">#REF!</definedName>
    <definedName name="HZS" localSheetId="7">#REF!</definedName>
    <definedName name="HZS">#REF!</definedName>
    <definedName name="HZS0" localSheetId="2">#REF!</definedName>
    <definedName name="HZS0" localSheetId="6">#REF!</definedName>
    <definedName name="HZS0" localSheetId="8">#REF!</definedName>
    <definedName name="HZS0" localSheetId="7">#REF!</definedName>
    <definedName name="HZS0">#REF!</definedName>
    <definedName name="ihzih" localSheetId="2">#REF!</definedName>
    <definedName name="ihzih" localSheetId="6">#REF!</definedName>
    <definedName name="ihzih" localSheetId="8">#REF!</definedName>
    <definedName name="ihzih" localSheetId="7">#REF!</definedName>
    <definedName name="ihzih">#REF!</definedName>
    <definedName name="JKSO" localSheetId="2">#REF!</definedName>
    <definedName name="JKSO" localSheetId="6">#REF!</definedName>
    <definedName name="JKSO" localSheetId="8">#REF!</definedName>
    <definedName name="JKSO" localSheetId="7">#REF!</definedName>
    <definedName name="JKSO">#REF!</definedName>
    <definedName name="Mena" localSheetId="2">#REF!</definedName>
    <definedName name="Mena" localSheetId="6">#REF!</definedName>
    <definedName name="Mena" localSheetId="8">#REF!</definedName>
    <definedName name="Mena" localSheetId="7">#REF!</definedName>
    <definedName name="Mena">#REF!</definedName>
    <definedName name="MistoStavby" localSheetId="2">#REF!</definedName>
    <definedName name="MistoStavby" localSheetId="6">#REF!</definedName>
    <definedName name="MistoStavby" localSheetId="8">#REF!</definedName>
    <definedName name="MistoStavby" localSheetId="7">#REF!</definedName>
    <definedName name="MistoStavby">#REF!</definedName>
    <definedName name="MJ" localSheetId="2">#REF!</definedName>
    <definedName name="MJ" localSheetId="6">#REF!</definedName>
    <definedName name="MJ" localSheetId="8">#REF!</definedName>
    <definedName name="MJ" localSheetId="7">#REF!</definedName>
    <definedName name="MJ">#REF!</definedName>
    <definedName name="Mont" localSheetId="2">#REF!</definedName>
    <definedName name="Mont" localSheetId="6">#REF!</definedName>
    <definedName name="Mont" localSheetId="8">#REF!</definedName>
    <definedName name="Mont" localSheetId="7">#REF!</definedName>
    <definedName name="Mont">#REF!</definedName>
    <definedName name="Montaz0" localSheetId="2">#REF!</definedName>
    <definedName name="Montaz0" localSheetId="6">#REF!</definedName>
    <definedName name="Montaz0" localSheetId="8">#REF!</definedName>
    <definedName name="Montaz0" localSheetId="7">#REF!</definedName>
    <definedName name="Montaz0">#REF!</definedName>
    <definedName name="NazevDilu" localSheetId="2">#REF!</definedName>
    <definedName name="NazevDilu" localSheetId="6">#REF!</definedName>
    <definedName name="NazevDilu" localSheetId="8">#REF!</definedName>
    <definedName name="NazevDilu" localSheetId="7">#REF!</definedName>
    <definedName name="NazevDilu">#REF!</definedName>
    <definedName name="nazevobjektu" localSheetId="2">#REF!</definedName>
    <definedName name="nazevobjektu" localSheetId="6">#REF!</definedName>
    <definedName name="nazevobjektu" localSheetId="8">#REF!</definedName>
    <definedName name="nazevobjektu" localSheetId="7">#REF!</definedName>
    <definedName name="nazevobjektu">#REF!</definedName>
    <definedName name="NazevRozpoctu">'[1]Krycí list'!$D$2</definedName>
    <definedName name="nazevstavby">'[1]Krycí list'!$C$7</definedName>
    <definedName name="NazevStavebnihoRozpoctu" localSheetId="2">#REF!</definedName>
    <definedName name="NazevStavebnihoRozpoctu" localSheetId="6">#REF!</definedName>
    <definedName name="NazevStavebnihoRozpoctu" localSheetId="8">#REF!</definedName>
    <definedName name="NazevStavebnihoRozpoctu" localSheetId="7">#REF!</definedName>
    <definedName name="NazevStavebnihoRozpoctu">#REF!</definedName>
    <definedName name="_xlnm.Print_Titles" localSheetId="5">'Položky  - INV (1 + 2 fáze)'!$1:$125</definedName>
    <definedName name="_xlnm.Print_Titles" localSheetId="8">'Položky – NIV (2. fáze)'!$1:$6</definedName>
    <definedName name="_xlnm.Print_Titles" localSheetId="4">'Rekapitulace - INV'!$1:$19</definedName>
    <definedName name="_xlnm.Print_Titles" localSheetId="7">'Rekapitulace - NIV'!$1:$6</definedName>
    <definedName name="o" localSheetId="2">#REF!</definedName>
    <definedName name="o" localSheetId="6">#REF!</definedName>
    <definedName name="o" localSheetId="8">#REF!</definedName>
    <definedName name="o" localSheetId="7">#REF!</definedName>
    <definedName name="o">#REF!</definedName>
    <definedName name="oadresa" localSheetId="2">#REF!</definedName>
    <definedName name="oadresa" localSheetId="6">#REF!</definedName>
    <definedName name="oadresa" localSheetId="8">#REF!</definedName>
    <definedName name="oadresa" localSheetId="7">#REF!</definedName>
    <definedName name="oadresa">#REF!</definedName>
    <definedName name="Objednatel" localSheetId="2">#REF!</definedName>
    <definedName name="Objednatel" localSheetId="6">#REF!</definedName>
    <definedName name="Objednatel" localSheetId="8">#REF!</definedName>
    <definedName name="Objednatel" localSheetId="7">#REF!</definedName>
    <definedName name="Objednatel">#REF!</definedName>
    <definedName name="_xlnm.Print_Area" localSheetId="2">'KRYCÍ LIST'!$A$1:$G$45</definedName>
    <definedName name="_xlnm.Print_Area" localSheetId="3">'Krycí list - INV'!$A$1:$G$45</definedName>
    <definedName name="_xlnm.Print_Area" localSheetId="6">'Krycí list - NIV'!$A$1:$G$45</definedName>
    <definedName name="_xlnm.Print_Area" localSheetId="5">'Položky  - INV (1 + 2 fáze)'!$A:$H</definedName>
    <definedName name="_xlnm.Print_Area" localSheetId="8">'Položky – NIV (2. fáze)'!$A:$H</definedName>
    <definedName name="_xlnm.Print_Area" localSheetId="4">'Rekapitulace - INV'!$A$1:$I$32</definedName>
    <definedName name="_xlnm.Print_Area" localSheetId="7">'Rekapitulace - NIV'!$A$1:$I$20</definedName>
    <definedName name="oi" localSheetId="2">#REF!</definedName>
    <definedName name="oi" localSheetId="6">#REF!</definedName>
    <definedName name="oi" localSheetId="8">#REF!</definedName>
    <definedName name="oi" localSheetId="7">#REF!</definedName>
    <definedName name="oi">#REF!</definedName>
    <definedName name="ojo" localSheetId="2">#REF!</definedName>
    <definedName name="ojo" localSheetId="6">#REF!</definedName>
    <definedName name="ojo" localSheetId="8">#REF!</definedName>
    <definedName name="ojo" localSheetId="7">#REF!</definedName>
    <definedName name="ojo">#REF!</definedName>
    <definedName name="ojop" localSheetId="2">#REF!</definedName>
    <definedName name="ojop" localSheetId="6">#REF!</definedName>
    <definedName name="ojop" localSheetId="8">#REF!</definedName>
    <definedName name="ojop" localSheetId="7">#REF!</definedName>
    <definedName name="ojop">#REF!</definedName>
    <definedName name="p" localSheetId="2">#REF!</definedName>
    <definedName name="p" localSheetId="6">#REF!</definedName>
    <definedName name="p" localSheetId="8">#REF!</definedName>
    <definedName name="p" localSheetId="7">#REF!</definedName>
    <definedName name="p">#REF!</definedName>
    <definedName name="padresa" localSheetId="2">#REF!</definedName>
    <definedName name="padresa" localSheetId="6">#REF!</definedName>
    <definedName name="padresa" localSheetId="8">#REF!</definedName>
    <definedName name="padresa" localSheetId="7">#REF!</definedName>
    <definedName name="padresa">#REF!</definedName>
    <definedName name="pdic" localSheetId="2">#REF!</definedName>
    <definedName name="pdic" localSheetId="6">#REF!</definedName>
    <definedName name="pdic" localSheetId="8">#REF!</definedName>
    <definedName name="pdic" localSheetId="7">#REF!</definedName>
    <definedName name="pdic">#REF!</definedName>
    <definedName name="pico" localSheetId="2">#REF!</definedName>
    <definedName name="pico" localSheetId="6">#REF!</definedName>
    <definedName name="pico" localSheetId="8">#REF!</definedName>
    <definedName name="pico" localSheetId="7">#REF!</definedName>
    <definedName name="pico">#REF!</definedName>
    <definedName name="pmisto" localSheetId="2">#REF!</definedName>
    <definedName name="pmisto" localSheetId="6">#REF!</definedName>
    <definedName name="pmisto" localSheetId="8">#REF!</definedName>
    <definedName name="pmisto" localSheetId="7">#REF!</definedName>
    <definedName name="pmisto">#REF!</definedName>
    <definedName name="PocetMJ" localSheetId="2">#REF!</definedName>
    <definedName name="PocetMJ" localSheetId="6">#REF!</definedName>
    <definedName name="PocetMJ" localSheetId="8">#REF!</definedName>
    <definedName name="PocetMJ" localSheetId="7">#REF!</definedName>
    <definedName name="PocetMJ">#REF!</definedName>
    <definedName name="PoptavkaID" localSheetId="2">#REF!</definedName>
    <definedName name="PoptavkaID" localSheetId="6">#REF!</definedName>
    <definedName name="PoptavkaID" localSheetId="8">#REF!</definedName>
    <definedName name="PoptavkaID" localSheetId="7">#REF!</definedName>
    <definedName name="PoptavkaID">#REF!</definedName>
    <definedName name="Poznamka" localSheetId="2">#REF!</definedName>
    <definedName name="Poznamka" localSheetId="6">#REF!</definedName>
    <definedName name="Poznamka" localSheetId="8">#REF!</definedName>
    <definedName name="Poznamka" localSheetId="7">#REF!</definedName>
    <definedName name="Poznamka">#REF!</definedName>
    <definedName name="pPSC" localSheetId="2">#REF!</definedName>
    <definedName name="pPSC" localSheetId="6">#REF!</definedName>
    <definedName name="pPSC" localSheetId="8">#REF!</definedName>
    <definedName name="pPSC" localSheetId="7">#REF!</definedName>
    <definedName name="pPSC">#REF!</definedName>
    <definedName name="Projektant" localSheetId="2">#REF!</definedName>
    <definedName name="Projektant" localSheetId="6">#REF!</definedName>
    <definedName name="Projektant" localSheetId="8">#REF!</definedName>
    <definedName name="Projektant" localSheetId="7">#REF!</definedName>
    <definedName name="Projektant">#REF!</definedName>
    <definedName name="PSV" localSheetId="2">#REF!</definedName>
    <definedName name="PSV" localSheetId="6">#REF!</definedName>
    <definedName name="PSV" localSheetId="8">#REF!</definedName>
    <definedName name="PSV" localSheetId="7">#REF!</definedName>
    <definedName name="PSV">#REF!</definedName>
    <definedName name="PSV0" localSheetId="2">#REF!</definedName>
    <definedName name="PSV0" localSheetId="6">#REF!</definedName>
    <definedName name="PSV0" localSheetId="8">#REF!</definedName>
    <definedName name="PSV0" localSheetId="7">#REF!</definedName>
    <definedName name="PSV0">#REF!</definedName>
    <definedName name="SazbaDPH1">'[1]Krycí list'!$C$30</definedName>
    <definedName name="SazbaDPH2">'[1]Krycí list'!$C$32</definedName>
    <definedName name="SloupecCC" localSheetId="2">#REF!</definedName>
    <definedName name="SloupecCC" localSheetId="6">#REF!</definedName>
    <definedName name="SloupecCC" localSheetId="8">#REF!</definedName>
    <definedName name="SloupecCC" localSheetId="7">#REF!</definedName>
    <definedName name="SloupecCC">#REF!</definedName>
    <definedName name="SloupecCisloPol" localSheetId="2">#REF!</definedName>
    <definedName name="SloupecCisloPol" localSheetId="6">#REF!</definedName>
    <definedName name="SloupecCisloPol" localSheetId="8">#REF!</definedName>
    <definedName name="SloupecCisloPol" localSheetId="7">#REF!</definedName>
    <definedName name="SloupecCisloPol">#REF!</definedName>
    <definedName name="SloupecJC" localSheetId="2">#REF!</definedName>
    <definedName name="SloupecJC" localSheetId="6">#REF!</definedName>
    <definedName name="SloupecJC" localSheetId="8">#REF!</definedName>
    <definedName name="SloupecJC" localSheetId="7">#REF!</definedName>
    <definedName name="SloupecJC">#REF!</definedName>
    <definedName name="SloupecMJ" localSheetId="2">#REF!</definedName>
    <definedName name="SloupecMJ" localSheetId="6">#REF!</definedName>
    <definedName name="SloupecMJ" localSheetId="8">#REF!</definedName>
    <definedName name="SloupecMJ" localSheetId="7">#REF!</definedName>
    <definedName name="SloupecMJ">#REF!</definedName>
    <definedName name="SloupecMnozstvi" localSheetId="2">#REF!</definedName>
    <definedName name="SloupecMnozstvi" localSheetId="6">#REF!</definedName>
    <definedName name="SloupecMnozstvi" localSheetId="8">#REF!</definedName>
    <definedName name="SloupecMnozstvi" localSheetId="7">#REF!</definedName>
    <definedName name="SloupecMnozstvi">#REF!</definedName>
    <definedName name="SloupecNazPol" localSheetId="2">#REF!</definedName>
    <definedName name="SloupecNazPol" localSheetId="6">#REF!</definedName>
    <definedName name="SloupecNazPol" localSheetId="8">#REF!</definedName>
    <definedName name="SloupecNazPol" localSheetId="7">#REF!</definedName>
    <definedName name="SloupecNazPol">#REF!</definedName>
    <definedName name="SloupecPC" localSheetId="2">#REF!</definedName>
    <definedName name="SloupecPC" localSheetId="6">#REF!</definedName>
    <definedName name="SloupecPC" localSheetId="8">#REF!</definedName>
    <definedName name="SloupecPC" localSheetId="7">#REF!</definedName>
    <definedName name="SloupecPC">#REF!</definedName>
    <definedName name="solver_lin" localSheetId="5" hidden="1">0</definedName>
    <definedName name="solver_lin" localSheetId="8" hidden="1">0</definedName>
    <definedName name="solver_num" localSheetId="5" hidden="1">0</definedName>
    <definedName name="solver_num" localSheetId="8" hidden="1">0</definedName>
    <definedName name="solver_opt" localSheetId="5" hidden="1">'Položky  - INV (1 + 2 fáze)'!#REF!</definedName>
    <definedName name="solver_opt" localSheetId="8" hidden="1">'Položky – NIV (2. fáze)'!#REF!</definedName>
    <definedName name="solver_typ" localSheetId="5" hidden="1">1</definedName>
    <definedName name="solver_typ" localSheetId="8" hidden="1">1</definedName>
    <definedName name="solver_val" localSheetId="5" hidden="1">0</definedName>
    <definedName name="solver_val" localSheetId="8" hidden="1">0</definedName>
    <definedName name="t" localSheetId="2">#REF!</definedName>
    <definedName name="t" localSheetId="6">#REF!</definedName>
    <definedName name="t" localSheetId="8">#REF!</definedName>
    <definedName name="t" localSheetId="7">#REF!</definedName>
    <definedName name="t">#REF!</definedName>
    <definedName name="tg" localSheetId="2">#REF!</definedName>
    <definedName name="tg" localSheetId="6">#REF!</definedName>
    <definedName name="tg" localSheetId="8">#REF!</definedName>
    <definedName name="tg" localSheetId="7">#REF!</definedName>
    <definedName name="tg">#REF!</definedName>
    <definedName name="Typ" localSheetId="2">#REF!</definedName>
    <definedName name="Typ" localSheetId="6">#REF!</definedName>
    <definedName name="Typ" localSheetId="8">#REF!</definedName>
    <definedName name="Typ" localSheetId="7">#REF!</definedName>
    <definedName name="Typ">#REF!</definedName>
    <definedName name="u" localSheetId="2">#REF!</definedName>
    <definedName name="u" localSheetId="6">#REF!</definedName>
    <definedName name="u" localSheetId="8">#REF!</definedName>
    <definedName name="u" localSheetId="7">#REF!</definedName>
    <definedName name="u">#REF!</definedName>
    <definedName name="vgz" localSheetId="2">#REF!</definedName>
    <definedName name="vgz" localSheetId="6">#REF!</definedName>
    <definedName name="vgz" localSheetId="8">#REF!</definedName>
    <definedName name="vgz" localSheetId="7">#REF!</definedName>
    <definedName name="vgz">#REF!</definedName>
    <definedName name="VRN" localSheetId="2">#REF!</definedName>
    <definedName name="VRN" localSheetId="6">#REF!</definedName>
    <definedName name="VRN" localSheetId="8">#REF!</definedName>
    <definedName name="VRN" localSheetId="7">#REF!</definedName>
    <definedName name="VRN">#REF!</definedName>
    <definedName name="VRNKc" localSheetId="2">#REF!</definedName>
    <definedName name="VRNKc" localSheetId="6">#REF!</definedName>
    <definedName name="VRNKc" localSheetId="8">#REF!</definedName>
    <definedName name="VRNKc" localSheetId="7">#REF!</definedName>
    <definedName name="VRNKc">#REF!</definedName>
    <definedName name="VRNnazev" localSheetId="2">#REF!</definedName>
    <definedName name="VRNnazev" localSheetId="6">#REF!</definedName>
    <definedName name="VRNnazev" localSheetId="8">#REF!</definedName>
    <definedName name="VRNnazev" localSheetId="7">#REF!</definedName>
    <definedName name="VRNnazev">#REF!</definedName>
    <definedName name="VRNproc" localSheetId="2">#REF!</definedName>
    <definedName name="VRNproc" localSheetId="6">#REF!</definedName>
    <definedName name="VRNproc" localSheetId="8">#REF!</definedName>
    <definedName name="VRNproc" localSheetId="7">#REF!</definedName>
    <definedName name="VRNproc">#REF!</definedName>
    <definedName name="VRNzakl" localSheetId="2">#REF!</definedName>
    <definedName name="VRNzakl" localSheetId="6">#REF!</definedName>
    <definedName name="VRNzakl" localSheetId="8">#REF!</definedName>
    <definedName name="VRNzakl" localSheetId="7">#REF!</definedName>
    <definedName name="VRNzakl">#REF!</definedName>
    <definedName name="vt" localSheetId="2">#REF!</definedName>
    <definedName name="vt" localSheetId="6">#REF!</definedName>
    <definedName name="vt" localSheetId="8">#REF!</definedName>
    <definedName name="vt" localSheetId="7">#REF!</definedName>
    <definedName name="vt">#REF!</definedName>
    <definedName name="Vypracoval" localSheetId="2">#REF!</definedName>
    <definedName name="Vypracoval" localSheetId="6">#REF!</definedName>
    <definedName name="Vypracoval" localSheetId="8">#REF!</definedName>
    <definedName name="Vypracoval" localSheetId="7">#REF!</definedName>
    <definedName name="Vypracoval">#REF!</definedName>
    <definedName name="ýý" localSheetId="2">#REF!</definedName>
    <definedName name="ýý" localSheetId="6">#REF!</definedName>
    <definedName name="ýý" localSheetId="8">#REF!</definedName>
    <definedName name="ýý" localSheetId="7">#REF!</definedName>
    <definedName name="ýý">#REF!</definedName>
    <definedName name="Zakazka" localSheetId="2">#REF!</definedName>
    <definedName name="Zakazka" localSheetId="6">#REF!</definedName>
    <definedName name="Zakazka" localSheetId="8">#REF!</definedName>
    <definedName name="Zakazka" localSheetId="7">#REF!</definedName>
    <definedName name="Zakazka">#REF!</definedName>
    <definedName name="Zaklad22" localSheetId="2">#REF!</definedName>
    <definedName name="Zaklad22" localSheetId="6">#REF!</definedName>
    <definedName name="Zaklad22" localSheetId="8">#REF!</definedName>
    <definedName name="Zaklad22" localSheetId="7">#REF!</definedName>
    <definedName name="Zaklad22">#REF!</definedName>
    <definedName name="Zaklad5" localSheetId="2">#REF!</definedName>
    <definedName name="Zaklad5" localSheetId="6">#REF!</definedName>
    <definedName name="Zaklad5" localSheetId="8">#REF!</definedName>
    <definedName name="Zaklad5" localSheetId="7">#REF!</definedName>
    <definedName name="Zaklad5">#REF!</definedName>
    <definedName name="ZakladDPHSni" localSheetId="2">#REF!</definedName>
    <definedName name="ZakladDPHSni" localSheetId="6">#REF!</definedName>
    <definedName name="ZakladDPHSni" localSheetId="8">#REF!</definedName>
    <definedName name="ZakladDPHSni" localSheetId="7">#REF!</definedName>
    <definedName name="ZakladDPHSni">#REF!</definedName>
    <definedName name="ZakladDPHZakl" localSheetId="2">#REF!</definedName>
    <definedName name="ZakladDPHZakl" localSheetId="6">#REF!</definedName>
    <definedName name="ZakladDPHZakl" localSheetId="8">#REF!</definedName>
    <definedName name="ZakladDPHZakl" localSheetId="7">#REF!</definedName>
    <definedName name="ZakladDPHZakl">#REF!</definedName>
    <definedName name="Zaokrouhleni" localSheetId="2">#REF!</definedName>
    <definedName name="Zaokrouhleni" localSheetId="6">#REF!</definedName>
    <definedName name="Zaokrouhleni" localSheetId="8">#REF!</definedName>
    <definedName name="Zaokrouhleni" localSheetId="7">#REF!</definedName>
    <definedName name="Zaokrouhleni">#REF!</definedName>
    <definedName name="Zhotovitel" localSheetId="2">#REF!</definedName>
    <definedName name="Zhotovitel" localSheetId="6">#REF!</definedName>
    <definedName name="Zhotovitel" localSheetId="8">#REF!</definedName>
    <definedName name="Zhotovitel" localSheetId="7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6" i="20" l="1"/>
  <c r="H16" i="20"/>
  <c r="G16" i="20"/>
  <c r="E16" i="20"/>
  <c r="I10" i="20"/>
  <c r="H10" i="20"/>
  <c r="G10" i="20"/>
  <c r="E10" i="20"/>
  <c r="C124" i="21"/>
  <c r="G123" i="21"/>
  <c r="G122" i="21"/>
  <c r="G121" i="21"/>
  <c r="C119" i="21"/>
  <c r="G118" i="21"/>
  <c r="G117" i="21"/>
  <c r="G116" i="21"/>
  <c r="G115" i="21"/>
  <c r="G114" i="21"/>
  <c r="G113" i="21"/>
  <c r="G112" i="21"/>
  <c r="G111" i="21"/>
  <c r="G110" i="21"/>
  <c r="G109" i="21"/>
  <c r="G108" i="21"/>
  <c r="C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C90" i="21"/>
  <c r="G89" i="21"/>
  <c r="G88" i="21"/>
  <c r="G87" i="21"/>
  <c r="G86" i="21"/>
  <c r="G85" i="21"/>
  <c r="C83" i="21"/>
  <c r="G82" i="21"/>
  <c r="G81" i="21"/>
  <c r="G80" i="21"/>
  <c r="G79" i="21"/>
  <c r="G78" i="21"/>
  <c r="G77" i="21"/>
  <c r="G76" i="21"/>
  <c r="G75" i="21"/>
  <c r="G74" i="21"/>
  <c r="G73" i="21"/>
  <c r="C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71" i="21" l="1"/>
  <c r="F20" i="20" s="1"/>
  <c r="G119" i="21"/>
  <c r="F24" i="20" s="1"/>
  <c r="G124" i="21"/>
  <c r="F25" i="20" s="1"/>
  <c r="G83" i="21"/>
  <c r="F21" i="20" s="1"/>
  <c r="G90" i="21"/>
  <c r="F22" i="20" s="1"/>
  <c r="G106" i="21"/>
  <c r="F23" i="20" s="1"/>
  <c r="C24" i="21"/>
  <c r="C54" i="21"/>
  <c r="G53" i="21"/>
  <c r="G52" i="21"/>
  <c r="G51" i="21"/>
  <c r="G50" i="21"/>
  <c r="G49" i="21"/>
  <c r="G48" i="21"/>
  <c r="G47" i="21"/>
  <c r="G46" i="21"/>
  <c r="G45" i="21"/>
  <c r="C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3" i="21"/>
  <c r="G22" i="21"/>
  <c r="G21" i="21"/>
  <c r="G20" i="21"/>
  <c r="G19" i="21"/>
  <c r="G18" i="21"/>
  <c r="G17" i="21"/>
  <c r="C15" i="21"/>
  <c r="G14" i="21"/>
  <c r="G13" i="21"/>
  <c r="G12" i="21"/>
  <c r="G11" i="21"/>
  <c r="G10" i="21"/>
  <c r="G9" i="21"/>
  <c r="G150" i="25"/>
  <c r="G126" i="25"/>
  <c r="G125" i="25"/>
  <c r="G124" i="25"/>
  <c r="G119" i="25"/>
  <c r="G118" i="25"/>
  <c r="G117" i="25"/>
  <c r="G108" i="25"/>
  <c r="G107" i="25"/>
  <c r="G106" i="25"/>
  <c r="G101" i="25"/>
  <c r="G100" i="25"/>
  <c r="G99" i="25"/>
  <c r="G51" i="25"/>
  <c r="F26" i="20" l="1"/>
  <c r="G24" i="21"/>
  <c r="F9" i="20" s="1"/>
  <c r="G15" i="21"/>
  <c r="F8" i="20" s="1"/>
  <c r="G43" i="21"/>
  <c r="F14" i="20" s="1"/>
  <c r="G54" i="21"/>
  <c r="F15" i="20" s="1"/>
  <c r="G48" i="25"/>
  <c r="G79" i="25"/>
  <c r="G70" i="25"/>
  <c r="G66" i="25"/>
  <c r="G47" i="25"/>
  <c r="G45" i="25"/>
  <c r="G43" i="25"/>
  <c r="G41" i="25"/>
  <c r="G33" i="25"/>
  <c r="G31" i="25"/>
  <c r="G29" i="25"/>
  <c r="G27" i="25"/>
  <c r="F16" i="20" l="1"/>
  <c r="F10" i="20"/>
  <c r="G116" i="25"/>
  <c r="G38" i="25"/>
  <c r="G36" i="25"/>
  <c r="G25" i="25"/>
  <c r="C16" i="19" l="1"/>
  <c r="G31" i="20"/>
  <c r="G93" i="25"/>
  <c r="F33" i="27" l="1"/>
  <c r="F33" i="26"/>
  <c r="C156" i="25" l="1"/>
  <c r="G155" i="25"/>
  <c r="G154" i="25"/>
  <c r="G153" i="25"/>
  <c r="C151" i="25"/>
  <c r="E146" i="25"/>
  <c r="G146" i="25" s="1"/>
  <c r="E129" i="25"/>
  <c r="G129" i="25" s="1"/>
  <c r="C127" i="25"/>
  <c r="G123" i="25"/>
  <c r="G122" i="25"/>
  <c r="G127" i="25" s="1"/>
  <c r="C120" i="25"/>
  <c r="G115" i="25"/>
  <c r="G114" i="25"/>
  <c r="G113" i="25"/>
  <c r="G112" i="25"/>
  <c r="G111" i="25"/>
  <c r="C109" i="25"/>
  <c r="G105" i="25"/>
  <c r="G104" i="25"/>
  <c r="G109" i="25" s="1"/>
  <c r="C102" i="25"/>
  <c r="G98" i="25"/>
  <c r="G97" i="25"/>
  <c r="G96" i="25"/>
  <c r="G95" i="25"/>
  <c r="G94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8" i="25"/>
  <c r="G77" i="25"/>
  <c r="G76" i="25"/>
  <c r="G75" i="25"/>
  <c r="G74" i="25"/>
  <c r="G73" i="25"/>
  <c r="G72" i="25"/>
  <c r="G71" i="25"/>
  <c r="G69" i="25"/>
  <c r="G68" i="25"/>
  <c r="G67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102" i="25" s="1"/>
  <c r="C52" i="25"/>
  <c r="G46" i="25"/>
  <c r="G44" i="25"/>
  <c r="G42" i="25"/>
  <c r="G40" i="25"/>
  <c r="G39" i="25"/>
  <c r="G37" i="25"/>
  <c r="G35" i="25"/>
  <c r="G34" i="25"/>
  <c r="G32" i="25"/>
  <c r="G30" i="25"/>
  <c r="G28" i="25"/>
  <c r="G26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F3" i="25"/>
  <c r="I14" i="24"/>
  <c r="H14" i="24"/>
  <c r="G14" i="24"/>
  <c r="E14" i="24"/>
  <c r="G120" i="25" l="1"/>
  <c r="G151" i="25"/>
  <c r="G156" i="25"/>
  <c r="F12" i="24"/>
  <c r="F13" i="24"/>
  <c r="G49" i="25"/>
  <c r="G52" i="25" s="1"/>
  <c r="G50" i="25"/>
  <c r="F11" i="24" l="1"/>
  <c r="F9" i="24"/>
  <c r="F8" i="24"/>
  <c r="F10" i="24"/>
  <c r="F7" i="24"/>
  <c r="F14" i="24" l="1"/>
  <c r="C16" i="26" l="1"/>
  <c r="C16" i="27"/>
  <c r="G19" i="24"/>
  <c r="I19" i="24" s="1"/>
  <c r="G23" i="26" l="1"/>
  <c r="H20" i="24"/>
  <c r="G22" i="26" l="1"/>
  <c r="F3" i="21" l="1"/>
  <c r="I26" i="20"/>
  <c r="H26" i="20"/>
  <c r="G26" i="20"/>
  <c r="E26" i="20"/>
  <c r="F33" i="19"/>
  <c r="C21" i="19" l="1"/>
  <c r="C21" i="27"/>
  <c r="C21" i="26"/>
  <c r="C18" i="19"/>
  <c r="C18" i="27"/>
  <c r="C18" i="26"/>
  <c r="C15" i="19"/>
  <c r="C15" i="26"/>
  <c r="C15" i="27"/>
  <c r="C17" i="19"/>
  <c r="C17" i="27"/>
  <c r="C17" i="26"/>
  <c r="C19" i="26" l="1"/>
  <c r="C22" i="26" s="1"/>
  <c r="C23" i="26" s="1"/>
  <c r="F30" i="26" s="1"/>
  <c r="F31" i="26" s="1"/>
  <c r="F34" i="26" s="1"/>
  <c r="I30" i="26" l="1"/>
  <c r="I31" i="20" l="1"/>
  <c r="G23" i="27" s="1"/>
  <c r="G22" i="27" s="1"/>
  <c r="C19" i="27"/>
  <c r="C22" i="27" s="1"/>
  <c r="C19" i="19"/>
  <c r="C22" i="19" s="1"/>
  <c r="G23" i="19" l="1"/>
  <c r="G22" i="19" s="1"/>
  <c r="H32" i="20"/>
  <c r="C23" i="27"/>
  <c r="F30" i="27" s="1"/>
  <c r="C23" i="19" l="1"/>
  <c r="F30" i="19" s="1"/>
  <c r="I30" i="19" s="1"/>
  <c r="F31" i="27"/>
  <c r="F34" i="27" s="1"/>
  <c r="I30" i="27"/>
  <c r="F31" i="19" l="1"/>
  <c r="F34" i="19" s="1"/>
</calcChain>
</file>

<file path=xl/sharedStrings.xml><?xml version="1.0" encoding="utf-8"?>
<sst xmlns="http://schemas.openxmlformats.org/spreadsheetml/2006/main" count="1350" uniqueCount="469">
  <si>
    <t>%</t>
  </si>
  <si>
    <t>Za zhotovitele</t>
  </si>
  <si>
    <t>Za objednatele</t>
  </si>
  <si>
    <t xml:space="preserve">Položkový rozpočet </t>
  </si>
  <si>
    <t>S:</t>
  </si>
  <si>
    <t>O:</t>
  </si>
  <si>
    <t>R:</t>
  </si>
  <si>
    <t>HSV</t>
  </si>
  <si>
    <t>PSV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</si>
  <si>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</si>
  <si>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</si>
  <si>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Stavba</t>
  </si>
  <si>
    <t>Univerzita Hradec Králové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</si>
  <si>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</si>
  <si>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</si>
  <si>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</si>
  <si>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</si>
  <si>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</si>
  <si>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</si>
  <si>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>01</t>
  </si>
  <si>
    <t>Měrná jednotka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</si>
  <si>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</si>
  <si>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</si>
  <si>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</si>
  <si>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</si>
  <si>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</si>
  <si>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</si>
  <si>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</si>
  <si>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</si>
  <si>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</si>
  <si>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</si>
  <si>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</si>
  <si>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</si>
  <si>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</si>
  <si>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</si>
  <si>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</si>
  <si>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</si>
  <si>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</si>
  <si>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</si>
  <si>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</si>
  <si>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</si>
  <si>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</si>
  <si>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</si>
  <si>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</si>
  <si>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</si>
  <si>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</si>
  <si>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</si>
  <si>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</si>
  <si>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</si>
  <si>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</si>
  <si>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</si>
  <si>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</si>
  <si>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</si>
  <si>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</si>
  <si>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</si>
  <si>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</si>
  <si>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</si>
  <si>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</si>
  <si>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</si>
  <si>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</si>
  <si>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</si>
  <si>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1</t>
  </si>
  <si>
    <t>Objekt :</t>
  </si>
  <si>
    <t>RTS</t>
  </si>
  <si>
    <t>Dodávka</t>
  </si>
  <si>
    <t>Montáž</t>
  </si>
  <si>
    <t>10</t>
  </si>
  <si>
    <t>CELKEM  OBJEKT</t>
  </si>
  <si>
    <t>VEDLEJŠÍ ROZPOČTOVÉ  NÁKLADY</t>
  </si>
  <si>
    <t>Název VRN</t>
  </si>
  <si>
    <t>Kč</t>
  </si>
  <si>
    <t>Základna</t>
  </si>
  <si>
    <t>CELKEM VRN</t>
  </si>
  <si>
    <t>Modernizace a rekonstrukce budov B a C Univerzity Hradec Králové</t>
  </si>
  <si>
    <t>Rozpočet:</t>
  </si>
  <si>
    <t>P.č.</t>
  </si>
  <si>
    <t>Označení</t>
  </si>
  <si>
    <t>Název položky</t>
  </si>
  <si>
    <t>MJ</t>
  </si>
  <si>
    <t>množství</t>
  </si>
  <si>
    <t>cena / MJ</t>
  </si>
  <si>
    <t>celkem (Kč)</t>
  </si>
  <si>
    <t>Cenová soustava</t>
  </si>
  <si>
    <t>Výrobky truhlářské typické</t>
  </si>
  <si>
    <t>TT11</t>
  </si>
  <si>
    <t>ks</t>
  </si>
  <si>
    <t>individuální</t>
  </si>
  <si>
    <t>M</t>
  </si>
  <si>
    <t>SM01</t>
  </si>
  <si>
    <t>Doprava pro Výrobky truhlářské typické</t>
  </si>
  <si>
    <t>SM02</t>
  </si>
  <si>
    <t>Přesun hmot pro Výrobky truhlářské typické</t>
  </si>
  <si>
    <t>Celkem za</t>
  </si>
  <si>
    <t>2</t>
  </si>
  <si>
    <t>Výrobky truhlářské atypické</t>
  </si>
  <si>
    <t>TA04</t>
  </si>
  <si>
    <t>TA05</t>
  </si>
  <si>
    <t>TA06</t>
  </si>
  <si>
    <t>TA07</t>
  </si>
  <si>
    <t>TA09</t>
  </si>
  <si>
    <t>TA18</t>
  </si>
  <si>
    <t>TA24</t>
  </si>
  <si>
    <t>TA30</t>
  </si>
  <si>
    <t>TA49</t>
  </si>
  <si>
    <t>VV</t>
  </si>
  <si>
    <t>ST01</t>
  </si>
  <si>
    <t>Přesun hmot pro Výrobky atypické</t>
  </si>
  <si>
    <t>ST02</t>
  </si>
  <si>
    <t>Doprava pro Výrobky atypické</t>
  </si>
  <si>
    <t>Odvoz odpadků, ůklid během prací</t>
  </si>
  <si>
    <t>kpl</t>
  </si>
  <si>
    <t>Dílenská dokumentace, kladečské plány, postupy prací, odsouhlasení - dodávka GDS, na všechny části dodávky, které tuto dokumentaci vyžadují</t>
  </si>
  <si>
    <t>Náklady spojené se vzorkováním, materiálů a výrobků dle požadavků PD</t>
  </si>
  <si>
    <t>4</t>
  </si>
  <si>
    <t>5</t>
  </si>
  <si>
    <t>6</t>
  </si>
  <si>
    <t>9</t>
  </si>
  <si>
    <t>TT01</t>
  </si>
  <si>
    <t>TT02</t>
  </si>
  <si>
    <t>TT03</t>
  </si>
  <si>
    <t>TT07</t>
  </si>
  <si>
    <t>TT08</t>
  </si>
  <si>
    <t>TT09</t>
  </si>
  <si>
    <t>TT10</t>
  </si>
  <si>
    <t>TT12</t>
  </si>
  <si>
    <t>Židle kancelářská - látka</t>
  </si>
  <si>
    <t>TT13</t>
  </si>
  <si>
    <t>TT15</t>
  </si>
  <si>
    <t>TT21</t>
  </si>
  <si>
    <t>TT23</t>
  </si>
  <si>
    <t>TT26</t>
  </si>
  <si>
    <t>TT30</t>
  </si>
  <si>
    <t>TT32</t>
  </si>
  <si>
    <t>TT34</t>
  </si>
  <si>
    <t>TT38</t>
  </si>
  <si>
    <t>TT41</t>
  </si>
  <si>
    <t>TT46</t>
  </si>
  <si>
    <t>TT47</t>
  </si>
  <si>
    <t>TT48</t>
  </si>
  <si>
    <t>TT51</t>
  </si>
  <si>
    <t>TT53</t>
  </si>
  <si>
    <t>TA02</t>
  </si>
  <si>
    <t>TA08</t>
  </si>
  <si>
    <t>TA10</t>
  </si>
  <si>
    <t>TA11</t>
  </si>
  <si>
    <t>TA13</t>
  </si>
  <si>
    <t>TA14</t>
  </si>
  <si>
    <t>TA15</t>
  </si>
  <si>
    <t>TA16</t>
  </si>
  <si>
    <t>TA17</t>
  </si>
  <si>
    <t>TA19</t>
  </si>
  <si>
    <t>TA20</t>
  </si>
  <si>
    <t>TA22</t>
  </si>
  <si>
    <t>TA23</t>
  </si>
  <si>
    <t>TA26</t>
  </si>
  <si>
    <t>TA27</t>
  </si>
  <si>
    <t>TA28</t>
  </si>
  <si>
    <t>TA29</t>
  </si>
  <si>
    <t>TA31</t>
  </si>
  <si>
    <t>TA32</t>
  </si>
  <si>
    <t>TA33</t>
  </si>
  <si>
    <t>TA34</t>
  </si>
  <si>
    <t>TA35</t>
  </si>
  <si>
    <t>TA36</t>
  </si>
  <si>
    <t>TA37</t>
  </si>
  <si>
    <t>TA38</t>
  </si>
  <si>
    <t>TA41</t>
  </si>
  <si>
    <t>TA42</t>
  </si>
  <si>
    <t>TA43</t>
  </si>
  <si>
    <t>TA45</t>
  </si>
  <si>
    <t>TA46</t>
  </si>
  <si>
    <t>TA47</t>
  </si>
  <si>
    <t>TA48</t>
  </si>
  <si>
    <t>TA50</t>
  </si>
  <si>
    <t>TA51</t>
  </si>
  <si>
    <t>TA52</t>
  </si>
  <si>
    <t>TA53</t>
  </si>
  <si>
    <t>TA54</t>
  </si>
  <si>
    <t>TA55</t>
  </si>
  <si>
    <t>TA56</t>
  </si>
  <si>
    <t>TA57</t>
  </si>
  <si>
    <t>TA58</t>
  </si>
  <si>
    <t>3</t>
  </si>
  <si>
    <t>Doplňkové typové</t>
  </si>
  <si>
    <t>Přesun hmot pro Doplňkové typové</t>
  </si>
  <si>
    <t>Doprava pro Doplňkové typové</t>
  </si>
  <si>
    <t>Ostatní mobiliář</t>
  </si>
  <si>
    <t>OVI01</t>
  </si>
  <si>
    <t>OVI02</t>
  </si>
  <si>
    <t>OVI03</t>
  </si>
  <si>
    <t>OVI04</t>
  </si>
  <si>
    <t>OVI05</t>
  </si>
  <si>
    <t>OVI06</t>
  </si>
  <si>
    <t>OVI14</t>
  </si>
  <si>
    <t>OM01</t>
  </si>
  <si>
    <t>Přesun hmot pro Ostatní mobiliář</t>
  </si>
  <si>
    <t>OM02</t>
  </si>
  <si>
    <t>Doprava pro Ostatní mobiliář</t>
  </si>
  <si>
    <t>Zařízení koupelen a WC</t>
  </si>
  <si>
    <t>SVDI01</t>
  </si>
  <si>
    <t>Věšák - háček na stěnu</t>
  </si>
  <si>
    <t>SVDI02</t>
  </si>
  <si>
    <t>Zásobník na hygienické sáčky</t>
  </si>
  <si>
    <t>SVDI03</t>
  </si>
  <si>
    <t>Dávkovač tekutého mýdla</t>
  </si>
  <si>
    <t>SVDI04</t>
  </si>
  <si>
    <t>Štětka na záchod</t>
  </si>
  <si>
    <t>SVDI05</t>
  </si>
  <si>
    <t>Zásobník na toaletní papír</t>
  </si>
  <si>
    <t>SVDI06</t>
  </si>
  <si>
    <t>Nástěnná police</t>
  </si>
  <si>
    <t>SVDI08</t>
  </si>
  <si>
    <t>Přebalovací regál na stěnu</t>
  </si>
  <si>
    <t>SVDI09</t>
  </si>
  <si>
    <t>Koš na toaletní potřeby</t>
  </si>
  <si>
    <t>SVDI10</t>
  </si>
  <si>
    <t>Zrcadlo pro WC, 900*600</t>
  </si>
  <si>
    <t>SVDI11</t>
  </si>
  <si>
    <t>Zdracadlo pro WC, 1500*900</t>
  </si>
  <si>
    <t>ZKWC01</t>
  </si>
  <si>
    <t>Přesun hmot pro Zařízení koupelen a wc</t>
  </si>
  <si>
    <t>ZKWC02</t>
  </si>
  <si>
    <t>Doprava pro Zařízení koupelen a wc</t>
  </si>
  <si>
    <t>Prvky informačního systému</t>
  </si>
  <si>
    <t>IS01</t>
  </si>
  <si>
    <t>Stojan na letáky</t>
  </si>
  <si>
    <t>IS02</t>
  </si>
  <si>
    <t>Vitrína uzamykatelná, 700*1250</t>
  </si>
  <si>
    <t>IS03</t>
  </si>
  <si>
    <t>IS04</t>
  </si>
  <si>
    <t>IS05</t>
  </si>
  <si>
    <t>Čísla o očíslování místností</t>
  </si>
  <si>
    <t>IS06</t>
  </si>
  <si>
    <t>IS07</t>
  </si>
  <si>
    <t>Informační tabulka A4, 220*309</t>
  </si>
  <si>
    <t>IS08</t>
  </si>
  <si>
    <t>IS09</t>
  </si>
  <si>
    <t>Směrová tabulka A4, 220*309</t>
  </si>
  <si>
    <t>IS10</t>
  </si>
  <si>
    <t>Výstavní plocha pro plakáty</t>
  </si>
  <si>
    <t>Přesun hmot pro Prvky informačního systému</t>
  </si>
  <si>
    <t>Doprava pro Prvky informačního systému</t>
  </si>
  <si>
    <t>Stávající mobiliář</t>
  </si>
  <si>
    <t>SM01.1</t>
  </si>
  <si>
    <t>Přesun mobiliáře - mezi objekty UHK, do 2,0 km</t>
  </si>
  <si>
    <t>Židle kancelářská - nejvyšší standard - látka</t>
  </si>
  <si>
    <t>Židle přísedící - černá</t>
  </si>
  <si>
    <t>Židle studenstská</t>
  </si>
  <si>
    <t>Židle typ Valtice - barva tmavě šedá</t>
  </si>
  <si>
    <t>Křesílko - polstrované</t>
  </si>
  <si>
    <t>TT05</t>
  </si>
  <si>
    <t>TT06</t>
  </si>
  <si>
    <t>TT14</t>
  </si>
  <si>
    <t>TT28</t>
  </si>
  <si>
    <t>Sestava sedacího mobiliáře do posluchárny 222</t>
  </si>
  <si>
    <t>Sestava sedacího mobiliáře do posluchárny 317</t>
  </si>
  <si>
    <t>Taburet - židle</t>
  </si>
  <si>
    <t>Skříň laboratorní, dvířka</t>
  </si>
  <si>
    <t>Skříň laboratorní, prosklená</t>
  </si>
  <si>
    <t>Stůl kancelářský, dýha, 1500x750</t>
  </si>
  <si>
    <t>Stůl kancelářský, dýha, 1600*800</t>
  </si>
  <si>
    <t>Stůl konerenční kulatý</t>
  </si>
  <si>
    <t>Stolová clona</t>
  </si>
  <si>
    <t>TT44</t>
  </si>
  <si>
    <t>TT49</t>
  </si>
  <si>
    <t>Stůl kancelářský, dýha, 1600x800</t>
  </si>
  <si>
    <t>Stůl přísedící, dýha, 1500x700</t>
  </si>
  <si>
    <t>Stůl jídelní kulatý</t>
  </si>
  <si>
    <t>Stůl PC s nosičem</t>
  </si>
  <si>
    <t>TT71</t>
  </si>
  <si>
    <t>TT72</t>
  </si>
  <si>
    <t>TT73</t>
  </si>
  <si>
    <t>TT74</t>
  </si>
  <si>
    <t>TT75</t>
  </si>
  <si>
    <t>TT77</t>
  </si>
  <si>
    <t>TT78</t>
  </si>
  <si>
    <t>TT79</t>
  </si>
  <si>
    <t>TT80</t>
  </si>
  <si>
    <t>TT81</t>
  </si>
  <si>
    <t>Skříň střední, 800x422x1091</t>
  </si>
  <si>
    <t>Skříň vysoká, 800x422x2159</t>
  </si>
  <si>
    <t>Skříň vysoká, 800x422x2160</t>
  </si>
  <si>
    <t>Šatní skříň, 800x422x2159</t>
  </si>
  <si>
    <t>Skříň nízká, 800x422x735</t>
  </si>
  <si>
    <t>Stůl jednací kulatý</t>
  </si>
  <si>
    <t>TA12</t>
  </si>
  <si>
    <t>TA21</t>
  </si>
  <si>
    <t>Stůl kancelářský pomocný, dýha, 600x600</t>
  </si>
  <si>
    <t>Stůl jednací, dýha, 700x1400</t>
  </si>
  <si>
    <t>Stůl jednací, dýha, 800x1600</t>
  </si>
  <si>
    <t>Stůl jednací, dýha, 1000x2000</t>
  </si>
  <si>
    <t>Stůl kancelářský pomocný, dýha, 700x700</t>
  </si>
  <si>
    <t>Pult kancelářský, 1500x400</t>
  </si>
  <si>
    <t>Stůl jednací, dýha, 800x2500</t>
  </si>
  <si>
    <t>Pult s kancelářským stolem, dýha</t>
  </si>
  <si>
    <t>Katedra pro posluchárnu, 800x650</t>
  </si>
  <si>
    <t>Mobilní katedra pro posluchárnu, 1400x650</t>
  </si>
  <si>
    <t>Knihovní pult</t>
  </si>
  <si>
    <t>Stůl knihovny</t>
  </si>
  <si>
    <t>Pult pro pc</t>
  </si>
  <si>
    <t>Stůl jednací, dýha, 760x1760</t>
  </si>
  <si>
    <t>TA44</t>
  </si>
  <si>
    <t>Vestavná kuchyňka</t>
  </si>
  <si>
    <t>Desky stolu, dýha</t>
  </si>
  <si>
    <t>Sestava úložných prostor s lavicemi</t>
  </si>
  <si>
    <t>TA80</t>
  </si>
  <si>
    <t>TA81</t>
  </si>
  <si>
    <t>Věšák samostatně stojící, buk</t>
  </si>
  <si>
    <t>Věšák samostatně stojící, černá</t>
  </si>
  <si>
    <t>Lednice vysoká vestavná</t>
  </si>
  <si>
    <t>sestava košů na tříděný odpad, malý</t>
  </si>
  <si>
    <t>sestava košů na tříděný odpad, velký</t>
  </si>
  <si>
    <t>Odpadkový koš plechový</t>
  </si>
  <si>
    <t>OVI15</t>
  </si>
  <si>
    <t>OVI16</t>
  </si>
  <si>
    <t>Vestavná mikrovlnná trouba</t>
  </si>
  <si>
    <t>SVDI12</t>
  </si>
  <si>
    <t>Zdracadlo pro WC, 900x2200</t>
  </si>
  <si>
    <t>Informační tabulka 2xA4, 220*309</t>
  </si>
  <si>
    <t>Informační tabule ve vstupní hale</t>
  </si>
  <si>
    <t>Informační systém pro nevidomé a slabozraké</t>
  </si>
  <si>
    <t>"S 9-C"</t>
  </si>
  <si>
    <t>"K7"</t>
  </si>
  <si>
    <t>"K9"</t>
  </si>
  <si>
    <t>"U2"</t>
  </si>
  <si>
    <t>"U 3-d"</t>
  </si>
  <si>
    <t>"U4"</t>
  </si>
  <si>
    <t>"U 5-b"</t>
  </si>
  <si>
    <t>"U 11-d"</t>
  </si>
  <si>
    <t>"U 11-b"</t>
  </si>
  <si>
    <t>"U 9-d"</t>
  </si>
  <si>
    <t>"U 11b-b"</t>
  </si>
  <si>
    <t>"U 23-b"</t>
  </si>
  <si>
    <t>"U 24-t"</t>
  </si>
  <si>
    <t>"U 24b-t"</t>
  </si>
  <si>
    <t>UHK - BUDOVA B</t>
  </si>
  <si>
    <t>Kontejner pod stůl, 397x585x550</t>
  </si>
  <si>
    <t>Kontejner pod stůl, 397x585x550, dýha</t>
  </si>
  <si>
    <t>Stůl kancelářský, 1500x750</t>
  </si>
  <si>
    <t>Stůl pomocný kancelářský, dýha, 850x850</t>
  </si>
  <si>
    <t>Stůl kancelářský, dýha, 700x1400</t>
  </si>
  <si>
    <t>Šatní skříň, 600x600x2159</t>
  </si>
  <si>
    <t>Stůl malý čtvercový, dýha, 600x600</t>
  </si>
  <si>
    <t>Školní lavice, dýha, 1200x550</t>
  </si>
  <si>
    <t>Školní lavice, dýha, 750x550</t>
  </si>
  <si>
    <t>Stůl jednací, dýha, 1400x700</t>
  </si>
  <si>
    <t>Vestavná skříň</t>
  </si>
  <si>
    <t>Lavice, dl. 1,2 m</t>
  </si>
  <si>
    <t>Lavice, dl. 1,8 m</t>
  </si>
  <si>
    <t>TA83</t>
  </si>
  <si>
    <t>TA84</t>
  </si>
  <si>
    <t>Smart TV na zeď</t>
  </si>
  <si>
    <t>Policový regál - mělký</t>
  </si>
  <si>
    <t>Policový regál úzký hluboký, 600x600x2000</t>
  </si>
  <si>
    <t>Policový regál široký hluboký, 800x600x2000</t>
  </si>
  <si>
    <t>OVI17</t>
  </si>
  <si>
    <t>OVI18</t>
  </si>
  <si>
    <t>OVI19</t>
  </si>
  <si>
    <t>OVI20</t>
  </si>
  <si>
    <t>Kuchyňský dřez</t>
  </si>
  <si>
    <t>Baterie dřezová páková</t>
  </si>
  <si>
    <t>Dávkovač mycího prostředku do desky</t>
  </si>
  <si>
    <t>Umyvadlový/dřezový sifon</t>
  </si>
  <si>
    <t>Stůl konferenční kulatý</t>
  </si>
  <si>
    <t>DT01</t>
  </si>
  <si>
    <t>DT02</t>
  </si>
  <si>
    <t>Informační nástěnka, 1150x1250</t>
  </si>
  <si>
    <t>Stůl  PC s nosičem - široký</t>
  </si>
  <si>
    <t>Sestava laboratorních stolů - část 1</t>
  </si>
  <si>
    <t>Skříň vysoká dělená, 800x422x2159</t>
  </si>
  <si>
    <t>Dvojstůl PC s nosičem</t>
  </si>
  <si>
    <t>Stůl kancelářský, dýha, 600x1400</t>
  </si>
  <si>
    <t>Stůl přísedící, dýha, 600x1400</t>
  </si>
  <si>
    <t>Stůl přísedící, dýha, 1500x600</t>
  </si>
  <si>
    <t>Katedra pro vizualizér, 1600x650</t>
  </si>
  <si>
    <t>Vestavná skříň s pracovní deskou a vestavnou lednicí</t>
  </si>
  <si>
    <t>Stůl jednací, dýha, 800x2400</t>
  </si>
  <si>
    <t>Skříň nízká široká, 1400x400x735</t>
  </si>
  <si>
    <t>Vestavná skříň policová pro vrátného</t>
  </si>
  <si>
    <t>Vestavná skříň policová a šatní</t>
  </si>
  <si>
    <t>Stůl jídelní, dýha, 900x900</t>
  </si>
  <si>
    <t>Modernizace a rekonstrukce budov B a C Univerzity Hradec Králové - Interiér budovy B</t>
  </si>
  <si>
    <t>PDP Interiér UHK B</t>
  </si>
  <si>
    <t>ROZPOČTOVÉ NÁKLADY</t>
  </si>
  <si>
    <t>Šatní skříň na taláry, 1000x600x2159</t>
  </si>
  <si>
    <t>Sestava laboratorních stolů - část 2</t>
  </si>
  <si>
    <t>Ostatní náklady</t>
  </si>
  <si>
    <t>ON01</t>
  </si>
  <si>
    <t>ON02</t>
  </si>
  <si>
    <t>ON03</t>
  </si>
  <si>
    <t>Stolová clona, dl. 1,5 m</t>
  </si>
  <si>
    <t>"U 10"</t>
  </si>
  <si>
    <t>Skříň vysoká - na poštu, 800x422x2159</t>
  </si>
  <si>
    <t xml:space="preserve">Pult bufetu </t>
  </si>
  <si>
    <t>Stolek v knihovně</t>
  </si>
  <si>
    <t>Architekti Hrůša a spol., Ateliér Brno, s.r.o.; Archateliéry Hrůša, s.r.o.</t>
  </si>
  <si>
    <t>Stůl banketní</t>
  </si>
  <si>
    <t>Úprava mobiliáře dle PD, včetně dopravy a přesunu hmot</t>
  </si>
  <si>
    <t>SM01.2</t>
  </si>
  <si>
    <t>"U 6_b"</t>
  </si>
  <si>
    <t>"U 19 b_b"</t>
  </si>
  <si>
    <t>"U 20 b"</t>
  </si>
  <si>
    <t>TT04</t>
  </si>
  <si>
    <t>Židle přísedící - černá, čalouněná</t>
  </si>
  <si>
    <t>TA01</t>
  </si>
  <si>
    <t>Skříňka odkládací</t>
  </si>
  <si>
    <t>TA03</t>
  </si>
  <si>
    <t>Polička</t>
  </si>
  <si>
    <t>TA82</t>
  </si>
  <si>
    <t>Stůl pracovní L děkan</t>
  </si>
  <si>
    <t>TA25</t>
  </si>
  <si>
    <t>Skříň vysoká s částečným prosklením</t>
  </si>
  <si>
    <t>TA39</t>
  </si>
  <si>
    <t>Věšáková stěna</t>
  </si>
  <si>
    <t>"U 12"</t>
  </si>
  <si>
    <t>TA59</t>
  </si>
  <si>
    <t>Skříň regálová poloviční</t>
  </si>
  <si>
    <t>PDP Interiér UHK B - NEINVESTIČNÍ NÁKLADY</t>
  </si>
  <si>
    <t>Architekti Hrůša a spol., Ateliér Brno, s.r.o.; Archateliéry Hrůša a spol., s.r.o.</t>
  </si>
  <si>
    <t>TA60</t>
  </si>
  <si>
    <t>Mobilní stojan pro přenosný hasící přístroj</t>
  </si>
  <si>
    <t>TA18 B</t>
  </si>
  <si>
    <t>Výrobky_doplňkové typové</t>
  </si>
  <si>
    <t>TT38 B</t>
  </si>
  <si>
    <t>TT41 B</t>
  </si>
  <si>
    <t>TT44 B</t>
  </si>
  <si>
    <t>TT46 B</t>
  </si>
  <si>
    <t>TT78 B</t>
  </si>
  <si>
    <t>TT79 B</t>
  </si>
  <si>
    <t>TT80 B</t>
  </si>
  <si>
    <t>TT81 B</t>
  </si>
  <si>
    <t>TA12 B</t>
  </si>
  <si>
    <t>TA15 B</t>
  </si>
  <si>
    <t>Stůl jednací, lamino, 1000x2000</t>
  </si>
  <si>
    <t>TA38 B</t>
  </si>
  <si>
    <t>Stůl kancelářský, lamino, 700x1400</t>
  </si>
  <si>
    <t>TT82</t>
  </si>
  <si>
    <t>Zákryt (clona) pod stůl</t>
  </si>
  <si>
    <t>Katedra, lamino, 650x1300</t>
  </si>
  <si>
    <t>Katedra, dýha, 650x1300</t>
  </si>
  <si>
    <t>Stůl kancelářský, lamino, 1600x800</t>
  </si>
  <si>
    <t>Stůl konerenční kulatý, lamino</t>
  </si>
  <si>
    <t>Stůl jídelní kulatý, lamino</t>
  </si>
  <si>
    <t>Kontejner pod stůl, lamino, 397x585x550</t>
  </si>
  <si>
    <t>Kontejner pod stůl, dýha, 397x585x550</t>
  </si>
  <si>
    <t>Skříň nízká, lamino, 800x422x735</t>
  </si>
  <si>
    <t>Skříň střední, lamino, 800x422x1091</t>
  </si>
  <si>
    <t>Skříň vysoká dělená, lamino, 800x422x2159</t>
  </si>
  <si>
    <t>Šatní skříň, lamino, 800x422x2159</t>
  </si>
  <si>
    <t>poznámka - místnost</t>
  </si>
  <si>
    <t>1S12</t>
  </si>
  <si>
    <t>134</t>
  </si>
  <si>
    <t>224</t>
  </si>
  <si>
    <t>119</t>
  </si>
  <si>
    <t>222, 317</t>
  </si>
  <si>
    <t>411</t>
  </si>
  <si>
    <t>oddíl:</t>
  </si>
  <si>
    <t>Položkový rozpočet - neinvestice</t>
  </si>
  <si>
    <t>Položkový rozpočet - investice</t>
  </si>
  <si>
    <t>Díl a) - prvky "s funkčním propojením" - učebny a posluchárny</t>
  </si>
  <si>
    <t>Díl b) - prvky "s funkčním propojením" - knihovna, jednací místnost a bufet</t>
  </si>
  <si>
    <t>Díl c) - ostatní prvky investiční části</t>
  </si>
  <si>
    <t>oddíl prací</t>
  </si>
  <si>
    <t>REKAPITULACE  ODDÍLŮ PRACÍ</t>
  </si>
  <si>
    <t>REKAPITULACE  STAVEBNÍCH  DÍLŮ A ODDÍLŮ PRACÍ</t>
  </si>
  <si>
    <t>související vedlejší rozpočtové náklady</t>
  </si>
  <si>
    <t>222</t>
  </si>
  <si>
    <t>317</t>
  </si>
  <si>
    <t>TA 18 a TA 18 B: 120, 121, 130, 217, 219, 220, 221, 223, 225, 226, 318, 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</si>
</sst>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Kč&quot;"/>
    <numFmt numFmtId="165" formatCode="dd/mm/yy"/>
    <numFmt numFmtId="166" formatCode="0.0"/>
    <numFmt numFmtId="167" formatCode="#,##0\ &quot;Kč&quot;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Times New Roman"/>
      <family val="1"/>
      <charset val="238"/>
    </font>
    <font>
      <b/>
      <sz val="13"/>
      <color indexed="18"/>
      <name val="Times New Roman"/>
      <family val="1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rgb="FFFF0000"/>
      <name val="Arial"/>
      <family val="2"/>
      <charset val="238"/>
    </font>
    <font>
      <sz val="8"/>
      <name val="Arial CE"/>
    </font>
    <font>
      <sz val="7.5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164" fontId="9" fillId="0" borderId="0"/>
    <xf numFmtId="164" fontId="10" fillId="3" borderId="27"/>
    <xf numFmtId="9" fontId="11" fillId="0" borderId="0" applyFont="0" applyFill="0" applyBorder="0" applyAlignment="0" applyProtection="0"/>
    <xf numFmtId="0" fontId="19" fillId="0" borderId="0"/>
  </cellStyleXfs>
  <cellXfs count="369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7" fillId="0" borderId="0" xfId="0" applyFont="1"/>
    <xf numFmtId="49" fontId="0" fillId="0" borderId="10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12" fillId="0" borderId="3" xfId="0" applyFont="1" applyBorder="1" applyAlignment="1">
      <alignment horizontal="centerContinuous" vertical="top"/>
    </xf>
    <xf numFmtId="0" fontId="13" fillId="0" borderId="3" xfId="0" applyFont="1" applyBorder="1" applyAlignment="1">
      <alignment horizontal="centerContinuous"/>
    </xf>
    <xf numFmtId="0" fontId="14" fillId="3" borderId="19" xfId="0" applyFont="1" applyFill="1" applyBorder="1" applyAlignment="1">
      <alignment horizontal="left"/>
    </xf>
    <xf numFmtId="0" fontId="15" fillId="3" borderId="28" xfId="0" applyFont="1" applyFill="1" applyBorder="1" applyAlignment="1">
      <alignment horizontal="centerContinuous"/>
    </xf>
    <xf numFmtId="49" fontId="16" fillId="3" borderId="20" xfId="0" applyNumberFormat="1" applyFont="1" applyFill="1" applyBorder="1" applyAlignment="1">
      <alignment horizontal="left"/>
    </xf>
    <xf numFmtId="49" fontId="15" fillId="3" borderId="28" xfId="0" applyNumberFormat="1" applyFont="1" applyFill="1" applyBorder="1" applyAlignment="1">
      <alignment horizontal="centerContinuous"/>
    </xf>
    <xf numFmtId="0" fontId="15" fillId="0" borderId="25" xfId="0" applyFont="1" applyBorder="1"/>
    <xf numFmtId="49" fontId="15" fillId="0" borderId="29" xfId="0" applyNumberFormat="1" applyFont="1" applyBorder="1" applyAlignment="1">
      <alignment horizontal="left"/>
    </xf>
    <xf numFmtId="0" fontId="13" fillId="0" borderId="12" xfId="0" applyFont="1" applyBorder="1"/>
    <xf numFmtId="0" fontId="15" fillId="0" borderId="18" xfId="0" applyFont="1" applyBorder="1"/>
    <xf numFmtId="49" fontId="15" fillId="0" borderId="10" xfId="0" applyNumberFormat="1" applyFont="1" applyBorder="1"/>
    <xf numFmtId="49" fontId="15" fillId="0" borderId="18" xfId="0" applyNumberFormat="1" applyFont="1" applyBorder="1"/>
    <xf numFmtId="0" fontId="15" fillId="0" borderId="17" xfId="0" applyFont="1" applyBorder="1"/>
    <xf numFmtId="0" fontId="15" fillId="0" borderId="30" xfId="0" applyFont="1" applyBorder="1" applyAlignment="1">
      <alignment horizontal="left"/>
    </xf>
    <xf numFmtId="0" fontId="14" fillId="0" borderId="12" xfId="0" applyFont="1" applyBorder="1"/>
    <xf numFmtId="49" fontId="15" fillId="0" borderId="30" xfId="0" applyNumberFormat="1" applyFont="1" applyBorder="1" applyAlignment="1">
      <alignment horizontal="left"/>
    </xf>
    <xf numFmtId="49" fontId="14" fillId="3" borderId="12" xfId="0" applyNumberFormat="1" applyFont="1" applyFill="1" applyBorder="1"/>
    <xf numFmtId="49" fontId="13" fillId="3" borderId="18" xfId="0" applyNumberFormat="1" applyFont="1" applyFill="1" applyBorder="1"/>
    <xf numFmtId="49" fontId="14" fillId="3" borderId="10" xfId="0" applyNumberFormat="1" applyFont="1" applyFill="1" applyBorder="1"/>
    <xf numFmtId="49" fontId="13" fillId="3" borderId="10" xfId="0" applyNumberFormat="1" applyFont="1" applyFill="1" applyBorder="1"/>
    <xf numFmtId="0" fontId="15" fillId="0" borderId="17" xfId="0" applyFont="1" applyFill="1" applyBorder="1"/>
    <xf numFmtId="3" fontId="15" fillId="0" borderId="30" xfId="0" applyNumberFormat="1" applyFont="1" applyBorder="1" applyAlignment="1">
      <alignment horizontal="left"/>
    </xf>
    <xf numFmtId="0" fontId="0" fillId="0" borderId="0" xfId="0" applyFill="1"/>
    <xf numFmtId="49" fontId="14" fillId="3" borderId="1" xfId="0" applyNumberFormat="1" applyFont="1" applyFill="1" applyBorder="1"/>
    <xf numFmtId="49" fontId="13" fillId="3" borderId="31" xfId="0" applyNumberFormat="1" applyFont="1" applyFill="1" applyBorder="1"/>
    <xf numFmtId="49" fontId="15" fillId="0" borderId="17" xfId="0" applyNumberFormat="1" applyFont="1" applyBorder="1" applyAlignment="1">
      <alignment horizontal="left"/>
    </xf>
    <xf numFmtId="0" fontId="15" fillId="0" borderId="32" xfId="0" applyFont="1" applyBorder="1"/>
    <xf numFmtId="0" fontId="15" fillId="0" borderId="17" xfId="0" applyNumberFormat="1" applyFont="1" applyBorder="1"/>
    <xf numFmtId="0" fontId="15" fillId="0" borderId="14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15" fillId="0" borderId="14" xfId="0" applyFont="1" applyBorder="1" applyAlignment="1">
      <alignment horizontal="left"/>
    </xf>
    <xf numFmtId="0" fontId="15" fillId="0" borderId="17" xfId="0" applyFont="1" applyFill="1" applyBorder="1" applyAlignment="1"/>
    <xf numFmtId="0" fontId="15" fillId="0" borderId="14" xfId="0" applyFont="1" applyFill="1" applyBorder="1" applyAlignment="1"/>
    <xf numFmtId="0" fontId="11" fillId="0" borderId="0" xfId="0" applyFont="1" applyFill="1" applyBorder="1" applyAlignment="1"/>
    <xf numFmtId="0" fontId="15" fillId="0" borderId="17" xfId="0" applyFont="1" applyBorder="1" applyAlignment="1"/>
    <xf numFmtId="0" fontId="15" fillId="4" borderId="14" xfId="0" applyFont="1" applyFill="1" applyBorder="1" applyAlignment="1"/>
    <xf numFmtId="3" fontId="0" fillId="0" borderId="0" xfId="0" applyNumberFormat="1"/>
    <xf numFmtId="0" fontId="15" fillId="0" borderId="12" xfId="0" applyFont="1" applyBorder="1"/>
    <xf numFmtId="0" fontId="15" fillId="0" borderId="2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2" fillId="0" borderId="33" xfId="0" applyFont="1" applyBorder="1" applyAlignment="1">
      <alignment horizontal="centerContinuous" vertical="center"/>
    </xf>
    <xf numFmtId="0" fontId="17" fillId="0" borderId="34" xfId="0" applyFont="1" applyBorder="1" applyAlignment="1">
      <alignment horizontal="centerContinuous" vertical="center"/>
    </xf>
    <xf numFmtId="0" fontId="13" fillId="0" borderId="34" xfId="0" applyFont="1" applyBorder="1" applyAlignment="1">
      <alignment horizontal="centerContinuous" vertical="center"/>
    </xf>
    <xf numFmtId="0" fontId="13" fillId="0" borderId="35" xfId="0" applyFont="1" applyBorder="1" applyAlignment="1">
      <alignment horizontal="centerContinuous" vertical="center"/>
    </xf>
    <xf numFmtId="0" fontId="14" fillId="3" borderId="9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centerContinuous"/>
    </xf>
    <xf numFmtId="0" fontId="14" fillId="3" borderId="5" xfId="0" applyFont="1" applyFill="1" applyBorder="1" applyAlignment="1">
      <alignment horizontal="centerContinuous"/>
    </xf>
    <xf numFmtId="0" fontId="13" fillId="3" borderId="5" xfId="0" applyFont="1" applyFill="1" applyBorder="1" applyAlignment="1">
      <alignment horizontal="centerContinuous"/>
    </xf>
    <xf numFmtId="0" fontId="13" fillId="0" borderId="36" xfId="0" applyFont="1" applyBorder="1"/>
    <xf numFmtId="0" fontId="13" fillId="0" borderId="4" xfId="0" applyFont="1" applyBorder="1"/>
    <xf numFmtId="3" fontId="13" fillId="0" borderId="29" xfId="0" applyNumberFormat="1" applyFont="1" applyBorder="1"/>
    <xf numFmtId="0" fontId="13" fillId="0" borderId="19" xfId="0" applyFont="1" applyBorder="1"/>
    <xf numFmtId="3" fontId="13" fillId="0" borderId="20" xfId="0" applyNumberFormat="1" applyFont="1" applyBorder="1"/>
    <xf numFmtId="0" fontId="13" fillId="0" borderId="28" xfId="0" applyFont="1" applyBorder="1"/>
    <xf numFmtId="3" fontId="13" fillId="0" borderId="10" xfId="0" applyNumberFormat="1" applyFont="1" applyBorder="1"/>
    <xf numFmtId="0" fontId="13" fillId="0" borderId="18" xfId="0" applyFont="1" applyBorder="1"/>
    <xf numFmtId="0" fontId="13" fillId="0" borderId="37" xfId="0" applyFont="1" applyBorder="1"/>
    <xf numFmtId="0" fontId="13" fillId="0" borderId="4" xfId="0" applyFont="1" applyBorder="1" applyAlignment="1">
      <alignment shrinkToFit="1"/>
    </xf>
    <xf numFmtId="0" fontId="13" fillId="0" borderId="7" xfId="0" applyFont="1" applyBorder="1"/>
    <xf numFmtId="0" fontId="13" fillId="0" borderId="1" xfId="0" applyFont="1" applyBorder="1"/>
    <xf numFmtId="0" fontId="13" fillId="0" borderId="0" xfId="0" applyFont="1" applyBorder="1"/>
    <xf numFmtId="3" fontId="13" fillId="0" borderId="40" xfId="0" applyNumberFormat="1" applyFont="1" applyBorder="1"/>
    <xf numFmtId="0" fontId="13" fillId="0" borderId="38" xfId="0" applyFont="1" applyBorder="1"/>
    <xf numFmtId="3" fontId="13" fillId="0" borderId="41" xfId="0" applyNumberFormat="1" applyFont="1" applyBorder="1"/>
    <xf numFmtId="0" fontId="13" fillId="0" borderId="39" xfId="0" applyFont="1" applyBorder="1"/>
    <xf numFmtId="0" fontId="14" fillId="3" borderId="19" xfId="0" applyFont="1" applyFill="1" applyBorder="1"/>
    <xf numFmtId="0" fontId="14" fillId="3" borderId="20" xfId="0" applyFont="1" applyFill="1" applyBorder="1"/>
    <xf numFmtId="0" fontId="14" fillId="3" borderId="28" xfId="0" applyFont="1" applyFill="1" applyBorder="1"/>
    <xf numFmtId="0" fontId="14" fillId="3" borderId="42" xfId="0" applyFont="1" applyFill="1" applyBorder="1"/>
    <xf numFmtId="0" fontId="14" fillId="3" borderId="21" xfId="0" applyFont="1" applyFill="1" applyBorder="1"/>
    <xf numFmtId="0" fontId="13" fillId="0" borderId="31" xfId="0" applyFont="1" applyBorder="1"/>
    <xf numFmtId="0" fontId="13" fillId="0" borderId="0" xfId="0" applyFont="1"/>
    <xf numFmtId="0" fontId="13" fillId="0" borderId="22" xfId="0" applyFont="1" applyBorder="1"/>
    <xf numFmtId="0" fontId="13" fillId="0" borderId="2" xfId="0" applyFont="1" applyBorder="1"/>
    <xf numFmtId="0" fontId="13" fillId="0" borderId="0" xfId="0" applyFont="1" applyBorder="1" applyAlignment="1">
      <alignment horizontal="right"/>
    </xf>
    <xf numFmtId="165" fontId="13" fillId="0" borderId="0" xfId="0" applyNumberFormat="1" applyFont="1" applyBorder="1"/>
    <xf numFmtId="0" fontId="13" fillId="0" borderId="0" xfId="0" applyFont="1" applyFill="1" applyBorder="1"/>
    <xf numFmtId="0" fontId="13" fillId="0" borderId="43" xfId="0" applyFont="1" applyBorder="1"/>
    <xf numFmtId="0" fontId="13" fillId="0" borderId="8" xfId="0" applyFont="1" applyBorder="1"/>
    <xf numFmtId="0" fontId="13" fillId="0" borderId="15" xfId="0" applyFont="1" applyBorder="1"/>
    <xf numFmtId="0" fontId="13" fillId="0" borderId="16" xfId="0" applyFont="1" applyBorder="1"/>
    <xf numFmtId="166" fontId="13" fillId="0" borderId="44" xfId="0" applyNumberFormat="1" applyFont="1" applyBorder="1" applyAlignment="1">
      <alignment horizontal="right"/>
    </xf>
    <xf numFmtId="0" fontId="13" fillId="0" borderId="44" xfId="0" applyFont="1" applyBorder="1"/>
    <xf numFmtId="0" fontId="13" fillId="0" borderId="10" xfId="0" applyFont="1" applyBorder="1"/>
    <xf numFmtId="166" fontId="13" fillId="0" borderId="18" xfId="0" applyNumberFormat="1" applyFont="1" applyBorder="1" applyAlignment="1">
      <alignment horizontal="right"/>
    </xf>
    <xf numFmtId="0" fontId="17" fillId="3" borderId="38" xfId="0" applyFont="1" applyFill="1" applyBorder="1"/>
    <xf numFmtId="0" fontId="17" fillId="3" borderId="41" xfId="0" applyFont="1" applyFill="1" applyBorder="1"/>
    <xf numFmtId="0" fontId="17" fillId="3" borderId="39" xfId="0" applyFont="1" applyFill="1" applyBorder="1"/>
    <xf numFmtId="0" fontId="4" fillId="0" borderId="0" xfId="0" applyFont="1"/>
    <xf numFmtId="0" fontId="0" fillId="0" borderId="0" xfId="0" applyAlignment="1">
      <alignment vertical="justify"/>
    </xf>
    <xf numFmtId="0" fontId="13" fillId="0" borderId="49" xfId="6" applyFont="1" applyBorder="1"/>
    <xf numFmtId="49" fontId="13" fillId="0" borderId="50" xfId="0" applyNumberFormat="1" applyFont="1" applyBorder="1" applyAlignment="1">
      <alignment horizontal="left"/>
    </xf>
    <xf numFmtId="0" fontId="13" fillId="0" borderId="51" xfId="0" applyNumberFormat="1" applyFont="1" applyBorder="1"/>
    <xf numFmtId="49" fontId="14" fillId="0" borderId="54" xfId="6" applyNumberFormat="1" applyFont="1" applyBorder="1"/>
    <xf numFmtId="49" fontId="13" fillId="0" borderId="54" xfId="6" applyNumberFormat="1" applyFont="1" applyBorder="1"/>
    <xf numFmtId="49" fontId="13" fillId="0" borderId="54" xfId="6" applyNumberFormat="1" applyFont="1" applyBorder="1" applyAlignment="1">
      <alignment horizontal="right"/>
    </xf>
    <xf numFmtId="49" fontId="12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Border="1" applyAlignment="1">
      <alignment horizontal="centerContinuous"/>
    </xf>
    <xf numFmtId="49" fontId="14" fillId="3" borderId="9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57" xfId="0" applyFont="1" applyFill="1" applyBorder="1" applyAlignment="1">
      <alignment horizontal="center"/>
    </xf>
    <xf numFmtId="0" fontId="14" fillId="3" borderId="58" xfId="0" applyFont="1" applyFill="1" applyBorder="1" applyAlignment="1">
      <alignment horizontal="center"/>
    </xf>
    <xf numFmtId="0" fontId="14" fillId="3" borderId="59" xfId="0" applyFont="1" applyFill="1" applyBorder="1" applyAlignment="1">
      <alignment horizontal="center"/>
    </xf>
    <xf numFmtId="49" fontId="15" fillId="0" borderId="1" xfId="0" applyNumberFormat="1" applyFont="1" applyBorder="1"/>
    <xf numFmtId="0" fontId="15" fillId="0" borderId="0" xfId="0" applyFont="1" applyBorder="1"/>
    <xf numFmtId="3" fontId="13" fillId="0" borderId="2" xfId="0" applyNumberFormat="1" applyFont="1" applyBorder="1"/>
    <xf numFmtId="3" fontId="13" fillId="0" borderId="31" xfId="0" applyNumberFormat="1" applyFont="1" applyBorder="1"/>
    <xf numFmtId="3" fontId="13" fillId="0" borderId="24" xfId="0" applyNumberFormat="1" applyFont="1" applyBorder="1"/>
    <xf numFmtId="3" fontId="13" fillId="0" borderId="60" xfId="0" applyNumberFormat="1" applyFont="1" applyBorder="1"/>
    <xf numFmtId="0" fontId="14" fillId="3" borderId="9" xfId="0" applyFont="1" applyFill="1" applyBorder="1"/>
    <xf numFmtId="0" fontId="14" fillId="3" borderId="5" xfId="0" applyFont="1" applyFill="1" applyBorder="1"/>
    <xf numFmtId="3" fontId="14" fillId="3" borderId="11" xfId="0" applyNumberFormat="1" applyFont="1" applyFill="1" applyBorder="1"/>
    <xf numFmtId="3" fontId="14" fillId="3" borderId="57" xfId="0" applyNumberFormat="1" applyFont="1" applyFill="1" applyBorder="1"/>
    <xf numFmtId="3" fontId="14" fillId="3" borderId="58" xfId="0" applyNumberFormat="1" applyFont="1" applyFill="1" applyBorder="1"/>
    <xf numFmtId="3" fontId="14" fillId="3" borderId="59" xfId="0" applyNumberFormat="1" applyFont="1" applyFill="1" applyBorder="1"/>
    <xf numFmtId="0" fontId="5" fillId="0" borderId="0" xfId="0" applyFont="1"/>
    <xf numFmtId="3" fontId="12" fillId="0" borderId="0" xfId="0" applyNumberFormat="1" applyFont="1" applyAlignment="1">
      <alignment horizontal="centerContinuous"/>
    </xf>
    <xf numFmtId="0" fontId="13" fillId="3" borderId="21" xfId="0" applyFont="1" applyFill="1" applyBorder="1"/>
    <xf numFmtId="0" fontId="14" fillId="3" borderId="61" xfId="0" applyFont="1" applyFill="1" applyBorder="1" applyAlignment="1">
      <alignment horizontal="right"/>
    </xf>
    <xf numFmtId="0" fontId="14" fillId="3" borderId="20" xfId="0" applyFont="1" applyFill="1" applyBorder="1" applyAlignment="1">
      <alignment horizontal="right"/>
    </xf>
    <xf numFmtId="0" fontId="14" fillId="3" borderId="28" xfId="0" applyFont="1" applyFill="1" applyBorder="1" applyAlignment="1">
      <alignment horizontal="center"/>
    </xf>
    <xf numFmtId="4" fontId="16" fillId="3" borderId="20" xfId="0" applyNumberFormat="1" applyFont="1" applyFill="1" applyBorder="1" applyAlignment="1">
      <alignment horizontal="right"/>
    </xf>
    <xf numFmtId="4" fontId="16" fillId="3" borderId="21" xfId="0" applyNumberFormat="1" applyFont="1" applyFill="1" applyBorder="1" applyAlignment="1">
      <alignment horizontal="right"/>
    </xf>
    <xf numFmtId="0" fontId="13" fillId="0" borderId="6" xfId="0" applyFont="1" applyBorder="1"/>
    <xf numFmtId="3" fontId="13" fillId="0" borderId="37" xfId="0" applyNumberFormat="1" applyFont="1" applyBorder="1" applyAlignment="1">
      <alignment horizontal="right"/>
    </xf>
    <xf numFmtId="166" fontId="13" fillId="0" borderId="17" xfId="0" applyNumberFormat="1" applyFont="1" applyBorder="1" applyAlignment="1">
      <alignment horizontal="right"/>
    </xf>
    <xf numFmtId="3" fontId="13" fillId="0" borderId="43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0" fontId="13" fillId="3" borderId="38" xfId="0" applyFont="1" applyFill="1" applyBorder="1"/>
    <xf numFmtId="0" fontId="14" fillId="3" borderId="41" xfId="0" applyFont="1" applyFill="1" applyBorder="1"/>
    <xf numFmtId="0" fontId="13" fillId="3" borderId="41" xfId="0" applyFont="1" applyFill="1" applyBorder="1"/>
    <xf numFmtId="4" fontId="13" fillId="3" borderId="46" xfId="0" applyNumberFormat="1" applyFont="1" applyFill="1" applyBorder="1"/>
    <xf numFmtId="4" fontId="13" fillId="3" borderId="38" xfId="0" applyNumberFormat="1" applyFont="1" applyFill="1" applyBorder="1"/>
    <xf numFmtId="4" fontId="13" fillId="3" borderId="41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0" fontId="19" fillId="0" borderId="0" xfId="6"/>
    <xf numFmtId="0" fontId="8" fillId="0" borderId="0" xfId="6" applyFont="1" applyBorder="1" applyAlignment="1"/>
    <xf numFmtId="0" fontId="8" fillId="0" borderId="0" xfId="6" applyFont="1" applyBorder="1" applyAlignment="1">
      <alignment horizontal="left"/>
    </xf>
    <xf numFmtId="0" fontId="13" fillId="0" borderId="0" xfId="6" applyFont="1"/>
    <xf numFmtId="0" fontId="21" fillId="0" borderId="0" xfId="6" applyFont="1" applyAlignment="1">
      <alignment horizontal="centerContinuous"/>
    </xf>
    <xf numFmtId="0" fontId="22" fillId="0" borderId="0" xfId="6" applyFont="1" applyAlignment="1">
      <alignment horizontal="centerContinuous"/>
    </xf>
    <xf numFmtId="0" fontId="22" fillId="0" borderId="0" xfId="6" applyFont="1" applyAlignment="1">
      <alignment horizontal="right"/>
    </xf>
    <xf numFmtId="0" fontId="13" fillId="0" borderId="0" xfId="6" applyFont="1" applyBorder="1" applyAlignment="1">
      <alignment horizontal="center"/>
    </xf>
    <xf numFmtId="0" fontId="13" fillId="0" borderId="0" xfId="6" applyFont="1" applyBorder="1" applyAlignment="1">
      <alignment horizontal="left"/>
    </xf>
    <xf numFmtId="49" fontId="14" fillId="0" borderId="50" xfId="6" applyNumberFormat="1" applyFont="1" applyBorder="1" applyAlignment="1">
      <alignment wrapText="1"/>
    </xf>
    <xf numFmtId="0" fontId="13" fillId="0" borderId="50" xfId="6" applyFont="1" applyBorder="1"/>
    <xf numFmtId="0" fontId="15" fillId="0" borderId="49" xfId="6" applyFont="1" applyBorder="1" applyAlignment="1">
      <alignment horizontal="right"/>
    </xf>
    <xf numFmtId="49" fontId="13" fillId="0" borderId="50" xfId="6" applyNumberFormat="1" applyFont="1" applyBorder="1" applyAlignment="1">
      <alignment horizontal="left"/>
    </xf>
    <xf numFmtId="0" fontId="19" fillId="0" borderId="51" xfId="6" applyBorder="1"/>
    <xf numFmtId="0" fontId="13" fillId="0" borderId="0" xfId="6" applyFont="1" applyBorder="1"/>
    <xf numFmtId="0" fontId="15" fillId="0" borderId="0" xfId="6" applyFont="1" applyBorder="1" applyAlignment="1">
      <alignment horizontal="left"/>
    </xf>
    <xf numFmtId="0" fontId="13" fillId="0" borderId="54" xfId="6" applyFont="1" applyBorder="1"/>
    <xf numFmtId="0" fontId="19" fillId="0" borderId="56" xfId="6" applyBorder="1"/>
    <xf numFmtId="0" fontId="13" fillId="0" borderId="0" xfId="6" applyFont="1" applyBorder="1" applyAlignment="1">
      <alignment horizontal="left" shrinkToFit="1"/>
    </xf>
    <xf numFmtId="0" fontId="15" fillId="0" borderId="0" xfId="6" applyFont="1"/>
    <xf numFmtId="0" fontId="13" fillId="0" borderId="0" xfId="6" applyFont="1" applyAlignment="1">
      <alignment horizontal="right"/>
    </xf>
    <xf numFmtId="0" fontId="13" fillId="0" borderId="0" xfId="6" applyFont="1" applyAlignment="1"/>
    <xf numFmtId="49" fontId="15" fillId="3" borderId="17" xfId="6" applyNumberFormat="1" applyFont="1" applyFill="1" applyBorder="1"/>
    <xf numFmtId="0" fontId="15" fillId="3" borderId="18" xfId="6" applyFont="1" applyFill="1" applyBorder="1" applyAlignment="1">
      <alignment horizontal="center"/>
    </xf>
    <xf numFmtId="0" fontId="15" fillId="3" borderId="18" xfId="6" applyNumberFormat="1" applyFont="1" applyFill="1" applyBorder="1" applyAlignment="1">
      <alignment horizontal="center"/>
    </xf>
    <xf numFmtId="0" fontId="15" fillId="3" borderId="17" xfId="6" applyFont="1" applyFill="1" applyBorder="1" applyAlignment="1">
      <alignment horizontal="center"/>
    </xf>
    <xf numFmtId="0" fontId="15" fillId="0" borderId="0" xfId="6" applyFont="1" applyFill="1" applyBorder="1" applyAlignment="1">
      <alignment horizontal="center"/>
    </xf>
    <xf numFmtId="0" fontId="15" fillId="0" borderId="0" xfId="6" applyNumberFormat="1" applyFont="1" applyFill="1" applyBorder="1" applyAlignment="1">
      <alignment horizontal="left"/>
    </xf>
    <xf numFmtId="0" fontId="13" fillId="0" borderId="10" xfId="6" applyFont="1" applyBorder="1" applyAlignment="1">
      <alignment horizontal="center"/>
    </xf>
    <xf numFmtId="0" fontId="13" fillId="0" borderId="10" xfId="6" applyNumberFormat="1" applyFont="1" applyBorder="1" applyAlignment="1">
      <alignment horizontal="right"/>
    </xf>
    <xf numFmtId="0" fontId="13" fillId="0" borderId="18" xfId="6" applyNumberFormat="1" applyFont="1" applyBorder="1"/>
    <xf numFmtId="0" fontId="13" fillId="0" borderId="0" xfId="6" applyNumberFormat="1" applyFont="1" applyBorder="1" applyAlignment="1">
      <alignment horizontal="left"/>
    </xf>
    <xf numFmtId="0" fontId="23" fillId="0" borderId="23" xfId="6" applyFont="1" applyBorder="1" applyAlignment="1">
      <alignment horizontal="center" vertical="top"/>
    </xf>
    <xf numFmtId="49" fontId="23" fillId="0" borderId="23" xfId="6" applyNumberFormat="1" applyFont="1" applyFill="1" applyBorder="1" applyAlignment="1">
      <alignment horizontal="left" vertical="top"/>
    </xf>
    <xf numFmtId="49" fontId="23" fillId="0" borderId="23" xfId="6" applyNumberFormat="1" applyFont="1" applyFill="1" applyBorder="1" applyAlignment="1">
      <alignment horizontal="center" shrinkToFit="1"/>
    </xf>
    <xf numFmtId="4" fontId="23" fillId="0" borderId="23" xfId="6" applyNumberFormat="1" applyFont="1" applyFill="1" applyBorder="1" applyAlignment="1">
      <alignment horizontal="right"/>
    </xf>
    <xf numFmtId="0" fontId="13" fillId="0" borderId="18" xfId="6" applyNumberFormat="1" applyFont="1" applyBorder="1" applyAlignment="1">
      <alignment horizontal="center"/>
    </xf>
    <xf numFmtId="49" fontId="23" fillId="0" borderId="0" xfId="6" applyNumberFormat="1" applyFont="1" applyFill="1" applyBorder="1" applyAlignment="1">
      <alignment horizontal="center" shrinkToFit="1"/>
    </xf>
    <xf numFmtId="10" fontId="23" fillId="0" borderId="0" xfId="6" applyNumberFormat="1" applyFont="1" applyFill="1" applyBorder="1" applyAlignment="1">
      <alignment horizontal="left"/>
    </xf>
    <xf numFmtId="0" fontId="24" fillId="0" borderId="0" xfId="6" applyFont="1"/>
    <xf numFmtId="0" fontId="23" fillId="0" borderId="17" xfId="6" applyFont="1" applyFill="1" applyBorder="1" applyAlignment="1">
      <alignment vertical="top" wrapText="1"/>
    </xf>
    <xf numFmtId="4" fontId="23" fillId="0" borderId="0" xfId="6" applyNumberFormat="1" applyFont="1" applyFill="1" applyBorder="1" applyAlignment="1">
      <alignment horizontal="left"/>
    </xf>
    <xf numFmtId="0" fontId="23" fillId="0" borderId="23" xfId="6" applyFont="1" applyFill="1" applyBorder="1" applyAlignment="1">
      <alignment vertical="top" wrapText="1"/>
    </xf>
    <xf numFmtId="4" fontId="23" fillId="0" borderId="23" xfId="6" applyNumberFormat="1" applyFont="1" applyFill="1" applyBorder="1"/>
    <xf numFmtId="0" fontId="13" fillId="0" borderId="0" xfId="6" applyFont="1" applyFill="1" applyBorder="1" applyAlignment="1">
      <alignment horizontal="center"/>
    </xf>
    <xf numFmtId="0" fontId="13" fillId="0" borderId="0" xfId="6" applyNumberFormat="1" applyFont="1" applyFill="1" applyBorder="1" applyAlignment="1">
      <alignment horizontal="left"/>
    </xf>
    <xf numFmtId="0" fontId="13" fillId="3" borderId="17" xfId="6" applyFont="1" applyFill="1" applyBorder="1" applyAlignment="1">
      <alignment horizontal="center"/>
    </xf>
    <xf numFmtId="0" fontId="13" fillId="5" borderId="10" xfId="6" applyFont="1" applyFill="1" applyBorder="1" applyAlignment="1">
      <alignment horizontal="center"/>
    </xf>
    <xf numFmtId="0" fontId="13" fillId="5" borderId="10" xfId="6" applyNumberFormat="1" applyFont="1" applyFill="1" applyBorder="1" applyAlignment="1">
      <alignment horizontal="right"/>
    </xf>
    <xf numFmtId="0" fontId="13" fillId="0" borderId="16" xfId="6" applyFont="1" applyBorder="1" applyAlignment="1">
      <alignment horizontal="center"/>
    </xf>
    <xf numFmtId="0" fontId="13" fillId="0" borderId="16" xfId="6" applyNumberFormat="1" applyFont="1" applyBorder="1" applyAlignment="1">
      <alignment horizontal="right"/>
    </xf>
    <xf numFmtId="0" fontId="13" fillId="0" borderId="44" xfId="6" applyNumberFormat="1" applyFont="1" applyBorder="1"/>
    <xf numFmtId="0" fontId="23" fillId="0" borderId="23" xfId="6" applyFont="1" applyFill="1" applyBorder="1" applyAlignment="1">
      <alignment horizontal="center" vertical="top"/>
    </xf>
    <xf numFmtId="2" fontId="23" fillId="0" borderId="23" xfId="6" applyNumberFormat="1" applyFont="1" applyFill="1" applyBorder="1" applyAlignment="1">
      <alignment horizontal="right"/>
    </xf>
    <xf numFmtId="49" fontId="23" fillId="0" borderId="17" xfId="6" applyNumberFormat="1" applyFont="1" applyFill="1" applyBorder="1" applyAlignment="1">
      <alignment horizontal="left" vertical="top"/>
    </xf>
    <xf numFmtId="4" fontId="23" fillId="0" borderId="17" xfId="6" applyNumberFormat="1" applyFont="1" applyFill="1" applyBorder="1" applyAlignment="1">
      <alignment horizontal="right"/>
    </xf>
    <xf numFmtId="10" fontId="25" fillId="0" borderId="0" xfId="6" applyNumberFormat="1" applyFont="1" applyFill="1" applyBorder="1" applyAlignment="1">
      <alignment horizontal="left"/>
    </xf>
    <xf numFmtId="0" fontId="13" fillId="3" borderId="10" xfId="6" applyFont="1" applyFill="1" applyBorder="1" applyAlignment="1">
      <alignment horizontal="center"/>
    </xf>
    <xf numFmtId="4" fontId="13" fillId="3" borderId="10" xfId="6" applyNumberFormat="1" applyFont="1" applyFill="1" applyBorder="1" applyAlignment="1">
      <alignment horizontal="right"/>
    </xf>
    <xf numFmtId="4" fontId="13" fillId="3" borderId="18" xfId="6" applyNumberFormat="1" applyFont="1" applyFill="1" applyBorder="1" applyAlignment="1">
      <alignment horizontal="right"/>
    </xf>
    <xf numFmtId="0" fontId="13" fillId="0" borderId="4" xfId="6" applyFont="1" applyBorder="1" applyAlignment="1">
      <alignment horizontal="center"/>
    </xf>
    <xf numFmtId="0" fontId="13" fillId="0" borderId="4" xfId="6" applyNumberFormat="1" applyFont="1" applyBorder="1" applyAlignment="1">
      <alignment horizontal="right"/>
    </xf>
    <xf numFmtId="0" fontId="13" fillId="0" borderId="43" xfId="6" applyNumberFormat="1" applyFont="1" applyBorder="1"/>
    <xf numFmtId="49" fontId="23" fillId="0" borderId="23" xfId="6" applyNumberFormat="1" applyFont="1" applyBorder="1" applyAlignment="1">
      <alignment horizontal="left" vertical="top"/>
    </xf>
    <xf numFmtId="4" fontId="23" fillId="0" borderId="17" xfId="6" applyNumberFormat="1" applyFont="1" applyFill="1" applyBorder="1"/>
    <xf numFmtId="4" fontId="14" fillId="3" borderId="17" xfId="6" applyNumberFormat="1" applyFont="1" applyFill="1" applyBorder="1"/>
    <xf numFmtId="0" fontId="19" fillId="0" borderId="0" xfId="6" applyAlignment="1">
      <alignment horizontal="left"/>
    </xf>
    <xf numFmtId="0" fontId="19" fillId="0" borderId="0" xfId="6" applyAlignment="1">
      <alignment horizontal="right"/>
    </xf>
    <xf numFmtId="0" fontId="23" fillId="0" borderId="0" xfId="6" applyFont="1" applyFill="1" applyBorder="1" applyAlignment="1">
      <alignment horizontal="center"/>
    </xf>
    <xf numFmtId="0" fontId="23" fillId="0" borderId="0" xfId="6" applyNumberFormat="1" applyFont="1" applyFill="1" applyBorder="1" applyAlignment="1">
      <alignment horizontal="left"/>
    </xf>
    <xf numFmtId="2" fontId="23" fillId="4" borderId="23" xfId="6" applyNumberFormat="1" applyFont="1" applyFill="1" applyBorder="1" applyAlignment="1">
      <alignment horizontal="right"/>
    </xf>
    <xf numFmtId="2" fontId="23" fillId="4" borderId="17" xfId="6" applyNumberFormat="1" applyFont="1" applyFill="1" applyBorder="1" applyAlignment="1">
      <alignment horizontal="right"/>
    </xf>
    <xf numFmtId="0" fontId="23" fillId="4" borderId="23" xfId="6" applyFont="1" applyFill="1" applyBorder="1" applyAlignment="1">
      <alignment vertical="top" wrapText="1"/>
    </xf>
    <xf numFmtId="49" fontId="23" fillId="0" borderId="17" xfId="6" applyNumberFormat="1" applyFont="1" applyFill="1" applyBorder="1" applyAlignment="1">
      <alignment horizontal="left"/>
    </xf>
    <xf numFmtId="0" fontId="26" fillId="0" borderId="0" xfId="6" applyFont="1"/>
    <xf numFmtId="0" fontId="13" fillId="0" borderId="10" xfId="6" applyNumberFormat="1" applyFont="1" applyFill="1" applyBorder="1" applyAlignment="1">
      <alignment horizontal="right"/>
    </xf>
    <xf numFmtId="0" fontId="23" fillId="0" borderId="10" xfId="6" applyNumberFormat="1" applyFont="1" applyBorder="1" applyAlignment="1">
      <alignment horizontal="right"/>
    </xf>
    <xf numFmtId="0" fontId="23" fillId="0" borderId="18" xfId="6" applyNumberFormat="1" applyFont="1" applyBorder="1"/>
    <xf numFmtId="0" fontId="13" fillId="0" borderId="0" xfId="6" applyNumberFormat="1" applyFont="1" applyBorder="1" applyAlignment="1">
      <alignment horizontal="right"/>
    </xf>
    <xf numFmtId="0" fontId="13" fillId="0" borderId="31" xfId="6" applyNumberFormat="1" applyFont="1" applyBorder="1"/>
    <xf numFmtId="0" fontId="13" fillId="0" borderId="17" xfId="6" applyFont="1" applyBorder="1" applyAlignment="1">
      <alignment horizontal="center"/>
    </xf>
    <xf numFmtId="4" fontId="13" fillId="0" borderId="0" xfId="6" applyNumberFormat="1" applyFont="1" applyFill="1" applyBorder="1" applyAlignment="1">
      <alignment horizontal="left"/>
    </xf>
    <xf numFmtId="0" fontId="19" fillId="0" borderId="0" xfId="6" applyFill="1"/>
    <xf numFmtId="0" fontId="19" fillId="0" borderId="0" xfId="6" applyFill="1" applyAlignment="1">
      <alignment horizontal="left"/>
    </xf>
    <xf numFmtId="167" fontId="0" fillId="0" borderId="0" xfId="0" applyNumberFormat="1"/>
    <xf numFmtId="0" fontId="13" fillId="0" borderId="18" xfId="6" applyNumberFormat="1" applyFont="1" applyFill="1" applyBorder="1" applyAlignment="1">
      <alignment horizontal="center"/>
    </xf>
    <xf numFmtId="0" fontId="13" fillId="0" borderId="43" xfId="6" applyNumberFormat="1" applyFont="1" applyFill="1" applyBorder="1"/>
    <xf numFmtId="0" fontId="19" fillId="0" borderId="0" xfId="6" applyBorder="1"/>
    <xf numFmtId="4" fontId="23" fillId="0" borderId="0" xfId="6" applyNumberFormat="1" applyFont="1" applyFill="1" applyBorder="1" applyAlignment="1">
      <alignment horizontal="right"/>
    </xf>
    <xf numFmtId="0" fontId="26" fillId="0" borderId="0" xfId="6" applyFont="1" applyFill="1"/>
    <xf numFmtId="49" fontId="27" fillId="0" borderId="23" xfId="6" applyNumberFormat="1" applyFont="1" applyFill="1" applyBorder="1" applyAlignment="1">
      <alignment horizontal="right" vertical="center"/>
    </xf>
    <xf numFmtId="0" fontId="23" fillId="0" borderId="23" xfId="6" applyFont="1" applyFill="1" applyBorder="1" applyAlignment="1">
      <alignment vertical="center" wrapText="1"/>
    </xf>
    <xf numFmtId="0" fontId="27" fillId="0" borderId="23" xfId="6" applyFont="1" applyFill="1" applyBorder="1" applyAlignment="1">
      <alignment vertical="center" wrapText="1"/>
    </xf>
    <xf numFmtId="0" fontId="27" fillId="0" borderId="23" xfId="6" applyFont="1" applyFill="1" applyBorder="1" applyAlignment="1">
      <alignment horizontal="left" vertical="center" wrapText="1"/>
    </xf>
    <xf numFmtId="4" fontId="28" fillId="0" borderId="0" xfId="6" applyNumberFormat="1" applyFont="1" applyFill="1" applyBorder="1" applyAlignment="1">
      <alignment horizontal="center"/>
    </xf>
    <xf numFmtId="0" fontId="13" fillId="0" borderId="17" xfId="6" applyFont="1" applyFill="1" applyBorder="1" applyAlignment="1">
      <alignment horizontal="center"/>
    </xf>
    <xf numFmtId="2" fontId="23" fillId="0" borderId="17" xfId="6" applyNumberFormat="1" applyFont="1" applyFill="1" applyBorder="1" applyAlignment="1">
      <alignment horizontal="right"/>
    </xf>
    <xf numFmtId="0" fontId="29" fillId="0" borderId="0" xfId="6" applyFont="1" applyBorder="1" applyAlignment="1">
      <alignment horizontal="left"/>
    </xf>
    <xf numFmtId="49" fontId="23" fillId="4" borderId="23" xfId="6" applyNumberFormat="1" applyFont="1" applyFill="1" applyBorder="1" applyAlignment="1">
      <alignment horizontal="left" vertical="top"/>
    </xf>
    <xf numFmtId="49" fontId="23" fillId="4" borderId="23" xfId="6" applyNumberFormat="1" applyFont="1" applyFill="1" applyBorder="1" applyAlignment="1">
      <alignment horizontal="center" shrinkToFit="1"/>
    </xf>
    <xf numFmtId="4" fontId="23" fillId="4" borderId="23" xfId="6" applyNumberFormat="1" applyFont="1" applyFill="1" applyBorder="1" applyAlignment="1">
      <alignment horizontal="right"/>
    </xf>
    <xf numFmtId="4" fontId="23" fillId="4" borderId="23" xfId="6" applyNumberFormat="1" applyFont="1" applyFill="1" applyBorder="1"/>
    <xf numFmtId="0" fontId="13" fillId="4" borderId="18" xfId="6" applyNumberFormat="1" applyFont="1" applyFill="1" applyBorder="1" applyAlignment="1">
      <alignment horizontal="center"/>
    </xf>
    <xf numFmtId="49" fontId="13" fillId="0" borderId="0" xfId="6" applyNumberFormat="1" applyFont="1" applyBorder="1" applyAlignment="1">
      <alignment horizontal="left"/>
    </xf>
    <xf numFmtId="49" fontId="13" fillId="0" borderId="0" xfId="6" applyNumberFormat="1" applyFont="1" applyFill="1" applyBorder="1" applyAlignment="1">
      <alignment horizontal="left"/>
    </xf>
    <xf numFmtId="0" fontId="13" fillId="0" borderId="4" xfId="6" applyFont="1" applyBorder="1" applyAlignment="1">
      <alignment horizontal="left" shrinkToFit="1"/>
    </xf>
    <xf numFmtId="49" fontId="23" fillId="4" borderId="17" xfId="6" applyNumberFormat="1" applyFont="1" applyFill="1" applyBorder="1" applyAlignment="1">
      <alignment horizontal="left"/>
    </xf>
    <xf numFmtId="4" fontId="23" fillId="4" borderId="17" xfId="6" applyNumberFormat="1" applyFont="1" applyFill="1" applyBorder="1" applyAlignment="1">
      <alignment horizontal="right"/>
    </xf>
    <xf numFmtId="4" fontId="23" fillId="4" borderId="17" xfId="6" applyNumberFormat="1" applyFont="1" applyFill="1" applyBorder="1"/>
    <xf numFmtId="0" fontId="13" fillId="0" borderId="24" xfId="6" applyFont="1" applyBorder="1" applyAlignment="1">
      <alignment horizontal="center"/>
    </xf>
    <xf numFmtId="49" fontId="13" fillId="0" borderId="24" xfId="6" applyNumberFormat="1" applyFont="1" applyBorder="1" applyAlignment="1">
      <alignment horizontal="left"/>
    </xf>
    <xf numFmtId="0" fontId="13" fillId="0" borderId="13" xfId="6" applyFont="1" applyBorder="1"/>
    <xf numFmtId="49" fontId="32" fillId="3" borderId="17" xfId="6" applyNumberFormat="1" applyFont="1" applyFill="1" applyBorder="1" applyAlignment="1">
      <alignment horizontal="left"/>
    </xf>
    <xf numFmtId="0" fontId="32" fillId="5" borderId="13" xfId="6" applyFont="1" applyFill="1" applyBorder="1"/>
    <xf numFmtId="4" fontId="13" fillId="5" borderId="17" xfId="6" applyNumberFormat="1" applyFont="1" applyFill="1" applyBorder="1"/>
    <xf numFmtId="0" fontId="13" fillId="0" borderId="26" xfId="6" applyFont="1" applyBorder="1"/>
    <xf numFmtId="0" fontId="32" fillId="3" borderId="13" xfId="6" applyFont="1" applyFill="1" applyBorder="1"/>
    <xf numFmtId="4" fontId="13" fillId="3" borderId="17" xfId="6" applyNumberFormat="1" applyFont="1" applyFill="1" applyBorder="1"/>
    <xf numFmtId="0" fontId="11" fillId="0" borderId="17" xfId="6" applyFont="1" applyBorder="1"/>
    <xf numFmtId="0" fontId="13" fillId="0" borderId="22" xfId="6" applyFont="1" applyBorder="1"/>
    <xf numFmtId="0" fontId="13" fillId="0" borderId="8" xfId="6" applyFont="1" applyBorder="1"/>
    <xf numFmtId="49" fontId="13" fillId="0" borderId="13" xfId="6" applyNumberFormat="1" applyFont="1" applyBorder="1" applyAlignment="1">
      <alignment horizontal="left"/>
    </xf>
    <xf numFmtId="0" fontId="13" fillId="0" borderId="10" xfId="6" applyFont="1" applyBorder="1"/>
    <xf numFmtId="1" fontId="23" fillId="0" borderId="23" xfId="5" applyNumberFormat="1" applyFont="1" applyFill="1" applyBorder="1" applyAlignment="1">
      <alignment horizontal="right"/>
    </xf>
    <xf numFmtId="4" fontId="23" fillId="6" borderId="23" xfId="6" applyNumberFormat="1" applyFont="1" applyFill="1" applyBorder="1" applyAlignment="1">
      <alignment horizontal="right"/>
    </xf>
    <xf numFmtId="0" fontId="23" fillId="4" borderId="23" xfId="6" applyFont="1" applyFill="1" applyBorder="1" applyAlignment="1">
      <alignment horizontal="center" vertical="top"/>
    </xf>
    <xf numFmtId="0" fontId="23" fillId="4" borderId="17" xfId="6" applyFont="1" applyFill="1" applyBorder="1" applyAlignment="1">
      <alignment vertical="top" wrapText="1"/>
    </xf>
    <xf numFmtId="49" fontId="23" fillId="4" borderId="0" xfId="6" applyNumberFormat="1" applyFont="1" applyFill="1" applyBorder="1" applyAlignment="1">
      <alignment horizontal="center" shrinkToFit="1"/>
    </xf>
    <xf numFmtId="49" fontId="23" fillId="4" borderId="0" xfId="6" applyNumberFormat="1" applyFont="1" applyFill="1" applyBorder="1" applyAlignment="1">
      <alignment horizontal="left"/>
    </xf>
    <xf numFmtId="1" fontId="23" fillId="4" borderId="23" xfId="5" applyNumberFormat="1" applyFont="1" applyFill="1" applyBorder="1" applyAlignment="1">
      <alignment horizontal="right"/>
    </xf>
    <xf numFmtId="0" fontId="13" fillId="4" borderId="0" xfId="6" applyFont="1" applyFill="1" applyBorder="1" applyAlignment="1">
      <alignment horizontal="center"/>
    </xf>
    <xf numFmtId="49" fontId="13" fillId="4" borderId="0" xfId="6" applyNumberFormat="1" applyFont="1" applyFill="1" applyBorder="1" applyAlignment="1">
      <alignment horizontal="left"/>
    </xf>
    <xf numFmtId="0" fontId="13" fillId="4" borderId="17" xfId="6" applyFont="1" applyFill="1" applyBorder="1" applyAlignment="1">
      <alignment horizontal="center"/>
    </xf>
    <xf numFmtId="49" fontId="32" fillId="4" borderId="17" xfId="6" applyNumberFormat="1" applyFont="1" applyFill="1" applyBorder="1" applyAlignment="1">
      <alignment horizontal="left"/>
    </xf>
    <xf numFmtId="0" fontId="32" fillId="4" borderId="13" xfId="6" applyFont="1" applyFill="1" applyBorder="1"/>
    <xf numFmtId="0" fontId="13" fillId="4" borderId="10" xfId="6" applyFont="1" applyFill="1" applyBorder="1" applyAlignment="1">
      <alignment horizontal="center"/>
    </xf>
    <xf numFmtId="4" fontId="13" fillId="4" borderId="17" xfId="6" applyNumberFormat="1" applyFont="1" applyFill="1" applyBorder="1"/>
    <xf numFmtId="0" fontId="13" fillId="4" borderId="24" xfId="6" applyFont="1" applyFill="1" applyBorder="1" applyAlignment="1">
      <alignment horizontal="center"/>
    </xf>
    <xf numFmtId="49" fontId="13" fillId="4" borderId="24" xfId="6" applyNumberFormat="1" applyFont="1" applyFill="1" applyBorder="1" applyAlignment="1">
      <alignment horizontal="left"/>
    </xf>
    <xf numFmtId="0" fontId="13" fillId="4" borderId="26" xfId="6" applyFont="1" applyFill="1" applyBorder="1"/>
    <xf numFmtId="0" fontId="13" fillId="4" borderId="16" xfId="6" applyFont="1" applyFill="1" applyBorder="1" applyAlignment="1">
      <alignment horizontal="center"/>
    </xf>
    <xf numFmtId="0" fontId="13" fillId="4" borderId="16" xfId="6" applyNumberFormat="1" applyFont="1" applyFill="1" applyBorder="1" applyAlignment="1">
      <alignment horizontal="right"/>
    </xf>
    <xf numFmtId="0" fontId="13" fillId="4" borderId="44" xfId="6" applyNumberFormat="1" applyFont="1" applyFill="1" applyBorder="1"/>
    <xf numFmtId="0" fontId="13" fillId="4" borderId="18" xfId="6" applyNumberFormat="1" applyFont="1" applyFill="1" applyBorder="1"/>
    <xf numFmtId="4" fontId="13" fillId="4" borderId="10" xfId="6" applyNumberFormat="1" applyFont="1" applyFill="1" applyBorder="1" applyAlignment="1">
      <alignment horizontal="right"/>
    </xf>
    <xf numFmtId="4" fontId="13" fillId="4" borderId="18" xfId="6" applyNumberFormat="1" applyFont="1" applyFill="1" applyBorder="1" applyAlignment="1">
      <alignment horizontal="right"/>
    </xf>
    <xf numFmtId="0" fontId="15" fillId="4" borderId="0" xfId="6" applyFont="1" applyFill="1"/>
    <xf numFmtId="0" fontId="13" fillId="4" borderId="0" xfId="6" applyFont="1" applyFill="1"/>
    <xf numFmtId="0" fontId="13" fillId="4" borderId="0" xfId="6" applyFont="1" applyFill="1" applyAlignment="1">
      <alignment horizontal="right"/>
    </xf>
    <xf numFmtId="0" fontId="13" fillId="4" borderId="0" xfId="6" applyFont="1" applyFill="1" applyAlignment="1"/>
    <xf numFmtId="0" fontId="19" fillId="4" borderId="0" xfId="6" applyFill="1"/>
    <xf numFmtId="0" fontId="13" fillId="4" borderId="0" xfId="6" applyFont="1" applyFill="1" applyBorder="1"/>
    <xf numFmtId="0" fontId="13" fillId="4" borderId="0" xfId="6" applyFont="1" applyFill="1" applyBorder="1" applyAlignment="1">
      <alignment horizontal="left"/>
    </xf>
    <xf numFmtId="49" fontId="13" fillId="4" borderId="17" xfId="6" applyNumberFormat="1" applyFont="1" applyFill="1" applyBorder="1" applyAlignment="1">
      <alignment horizontal="left"/>
    </xf>
    <xf numFmtId="0" fontId="13" fillId="4" borderId="13" xfId="6" applyFont="1" applyFill="1" applyBorder="1"/>
    <xf numFmtId="0" fontId="13" fillId="4" borderId="4" xfId="6" applyFont="1" applyFill="1" applyBorder="1" applyAlignment="1">
      <alignment horizontal="center"/>
    </xf>
    <xf numFmtId="0" fontId="13" fillId="4" borderId="4" xfId="6" applyNumberFormat="1" applyFont="1" applyFill="1" applyBorder="1" applyAlignment="1">
      <alignment horizontal="right"/>
    </xf>
    <xf numFmtId="0" fontId="13" fillId="4" borderId="43" xfId="6" applyNumberFormat="1" applyFont="1" applyFill="1" applyBorder="1"/>
    <xf numFmtId="0" fontId="23" fillId="4" borderId="0" xfId="6" applyFont="1" applyFill="1" applyBorder="1" applyAlignment="1">
      <alignment horizontal="center"/>
    </xf>
    <xf numFmtId="49" fontId="30" fillId="4" borderId="17" xfId="6" applyNumberFormat="1" applyFont="1" applyFill="1" applyBorder="1" applyAlignment="1">
      <alignment horizontal="left"/>
    </xf>
    <xf numFmtId="0" fontId="30" fillId="4" borderId="23" xfId="6" applyFont="1" applyFill="1" applyBorder="1" applyAlignment="1">
      <alignment vertical="top" wrapText="1"/>
    </xf>
    <xf numFmtId="49" fontId="30" fillId="4" borderId="23" xfId="6" applyNumberFormat="1" applyFont="1" applyFill="1" applyBorder="1" applyAlignment="1">
      <alignment horizontal="center" shrinkToFit="1"/>
    </xf>
    <xf numFmtId="4" fontId="30" fillId="4" borderId="23" xfId="6" applyNumberFormat="1" applyFont="1" applyFill="1" applyBorder="1" applyAlignment="1">
      <alignment horizontal="right"/>
    </xf>
    <xf numFmtId="4" fontId="30" fillId="4" borderId="17" xfId="6" applyNumberFormat="1" applyFont="1" applyFill="1" applyBorder="1"/>
    <xf numFmtId="0" fontId="31" fillId="4" borderId="18" xfId="6" applyNumberFormat="1" applyFont="1" applyFill="1" applyBorder="1" applyAlignment="1">
      <alignment horizontal="center"/>
    </xf>
    <xf numFmtId="0" fontId="23" fillId="4" borderId="17" xfId="6" applyFont="1" applyFill="1" applyBorder="1" applyAlignment="1">
      <alignment horizontal="center" vertical="top"/>
    </xf>
    <xf numFmtId="0" fontId="11" fillId="4" borderId="17" xfId="6" applyFont="1" applyFill="1" applyBorder="1"/>
    <xf numFmtId="4" fontId="23" fillId="6" borderId="17" xfId="6" applyNumberFormat="1" applyFont="1" applyFill="1" applyBorder="1" applyAlignment="1">
      <alignment horizontal="right"/>
    </xf>
    <xf numFmtId="0" fontId="13" fillId="7" borderId="17" xfId="6" applyFont="1" applyFill="1" applyBorder="1" applyAlignment="1">
      <alignment horizontal="center"/>
    </xf>
    <xf numFmtId="49" fontId="32" fillId="7" borderId="17" xfId="6" applyNumberFormat="1" applyFont="1" applyFill="1" applyBorder="1" applyAlignment="1">
      <alignment horizontal="left"/>
    </xf>
    <xf numFmtId="0" fontId="32" fillId="7" borderId="13" xfId="6" applyFont="1" applyFill="1" applyBorder="1"/>
    <xf numFmtId="0" fontId="13" fillId="7" borderId="10" xfId="6" applyFont="1" applyFill="1" applyBorder="1" applyAlignment="1">
      <alignment horizontal="center"/>
    </xf>
    <xf numFmtId="0" fontId="13" fillId="7" borderId="10" xfId="6" applyNumberFormat="1" applyFont="1" applyFill="1" applyBorder="1" applyAlignment="1">
      <alignment horizontal="right"/>
    </xf>
    <xf numFmtId="4" fontId="13" fillId="7" borderId="17" xfId="6" applyNumberFormat="1" applyFont="1" applyFill="1" applyBorder="1"/>
    <xf numFmtId="4" fontId="13" fillId="7" borderId="10" xfId="6" applyNumberFormat="1" applyFont="1" applyFill="1" applyBorder="1" applyAlignment="1">
      <alignment horizontal="right"/>
    </xf>
    <xf numFmtId="4" fontId="13" fillId="7" borderId="18" xfId="6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0" fontId="0" fillId="0" borderId="0" xfId="0" applyAlignment="1">
      <alignment horizontal="left" wrapText="1"/>
    </xf>
    <xf numFmtId="0" fontId="13" fillId="0" borderId="38" xfId="0" applyFont="1" applyBorder="1" applyAlignment="1">
      <alignment horizontal="center" shrinkToFit="1"/>
    </xf>
    <xf numFmtId="0" fontId="13" fillId="0" borderId="39" xfId="0" applyFont="1" applyBorder="1" applyAlignment="1">
      <alignment horizontal="center" shrinkToFit="1"/>
    </xf>
    <xf numFmtId="167" fontId="13" fillId="0" borderId="13" xfId="0" applyNumberFormat="1" applyFont="1" applyBorder="1" applyAlignment="1">
      <alignment horizontal="right" indent="2"/>
    </xf>
    <xf numFmtId="167" fontId="13" fillId="0" borderId="14" xfId="0" applyNumberFormat="1" applyFont="1" applyBorder="1" applyAlignment="1">
      <alignment horizontal="right" indent="2"/>
    </xf>
    <xf numFmtId="167" fontId="17" fillId="3" borderId="45" xfId="0" applyNumberFormat="1" applyFont="1" applyFill="1" applyBorder="1" applyAlignment="1">
      <alignment horizontal="right" indent="2"/>
    </xf>
    <xf numFmtId="167" fontId="17" fillId="3" borderId="46" xfId="0" applyNumberFormat="1" applyFont="1" applyFill="1" applyBorder="1" applyAlignment="1">
      <alignment horizontal="right" indent="2"/>
    </xf>
    <xf numFmtId="0" fontId="18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5" fillId="0" borderId="18" xfId="0" applyFont="1" applyBorder="1" applyAlignment="1">
      <alignment horizontal="left" wrapText="1"/>
    </xf>
    <xf numFmtId="49" fontId="14" fillId="3" borderId="13" xfId="0" applyNumberFormat="1" applyFont="1" applyFill="1" applyBorder="1" applyAlignment="1">
      <alignment horizontal="left" wrapText="1"/>
    </xf>
    <xf numFmtId="49" fontId="14" fillId="3" borderId="10" xfId="0" applyNumberFormat="1" applyFont="1" applyFill="1" applyBorder="1" applyAlignment="1">
      <alignment horizontal="left" wrapText="1"/>
    </xf>
    <xf numFmtId="49" fontId="14" fillId="3" borderId="18" xfId="0" applyNumberFormat="1" applyFont="1" applyFill="1" applyBorder="1" applyAlignment="1">
      <alignment horizontal="left" wrapText="1"/>
    </xf>
    <xf numFmtId="0" fontId="15" fillId="0" borderId="17" xfId="0" applyFont="1" applyBorder="1" applyAlignment="1">
      <alignment horizontal="left"/>
    </xf>
    <xf numFmtId="0" fontId="13" fillId="0" borderId="47" xfId="6" applyFont="1" applyBorder="1" applyAlignment="1">
      <alignment horizontal="center" vertical="top"/>
    </xf>
    <xf numFmtId="0" fontId="13" fillId="0" borderId="48" xfId="6" applyFont="1" applyBorder="1" applyAlignment="1">
      <alignment horizontal="center" vertical="top"/>
    </xf>
    <xf numFmtId="49" fontId="14" fillId="0" borderId="49" xfId="6" applyNumberFormat="1" applyFont="1" applyFill="1" applyBorder="1" applyAlignment="1">
      <alignment horizontal="left" wrapText="1"/>
    </xf>
    <xf numFmtId="49" fontId="14" fillId="0" borderId="50" xfId="6" applyNumberFormat="1" applyFont="1" applyFill="1" applyBorder="1" applyAlignment="1">
      <alignment horizontal="left" wrapText="1"/>
    </xf>
    <xf numFmtId="49" fontId="14" fillId="0" borderId="48" xfId="6" applyNumberFormat="1" applyFont="1" applyFill="1" applyBorder="1" applyAlignment="1">
      <alignment horizontal="left" wrapText="1"/>
    </xf>
    <xf numFmtId="0" fontId="13" fillId="0" borderId="52" xfId="6" applyFont="1" applyBorder="1" applyAlignment="1">
      <alignment horizontal="center"/>
    </xf>
    <xf numFmtId="0" fontId="13" fillId="0" borderId="53" xfId="6" applyFont="1" applyBorder="1" applyAlignment="1">
      <alignment horizontal="center"/>
    </xf>
    <xf numFmtId="0" fontId="13" fillId="0" borderId="55" xfId="6" applyFont="1" applyBorder="1" applyAlignment="1">
      <alignment horizontal="left"/>
    </xf>
    <xf numFmtId="0" fontId="13" fillId="0" borderId="54" xfId="6" applyFont="1" applyBorder="1" applyAlignment="1">
      <alignment horizontal="left"/>
    </xf>
    <xf numFmtId="0" fontId="13" fillId="0" borderId="56" xfId="6" applyFont="1" applyBorder="1" applyAlignment="1">
      <alignment horizontal="left"/>
    </xf>
    <xf numFmtId="3" fontId="14" fillId="3" borderId="41" xfId="0" applyNumberFormat="1" applyFont="1" applyFill="1" applyBorder="1" applyAlignment="1">
      <alignment horizontal="right"/>
    </xf>
    <xf numFmtId="3" fontId="14" fillId="3" borderId="46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4" borderId="0" xfId="6" applyFont="1" applyFill="1" applyAlignment="1">
      <alignment horizontal="center" vertical="center"/>
    </xf>
    <xf numFmtId="49" fontId="23" fillId="4" borderId="0" xfId="6" applyNumberFormat="1" applyFont="1" applyFill="1" applyBorder="1" applyAlignment="1">
      <alignment horizontal="left" wrapText="1"/>
    </xf>
    <xf numFmtId="0" fontId="14" fillId="0" borderId="0" xfId="6" applyFont="1" applyAlignment="1">
      <alignment horizontal="center" vertical="center"/>
    </xf>
    <xf numFmtId="0" fontId="20" fillId="0" borderId="0" xfId="6" applyFont="1" applyAlignment="1">
      <alignment horizontal="center"/>
    </xf>
    <xf numFmtId="49" fontId="13" fillId="0" borderId="52" xfId="6" applyNumberFormat="1" applyFont="1" applyBorder="1" applyAlignment="1">
      <alignment horizontal="center"/>
    </xf>
    <xf numFmtId="0" fontId="13" fillId="0" borderId="55" xfId="6" applyFont="1" applyBorder="1" applyAlignment="1">
      <alignment horizontal="center" shrinkToFit="1"/>
    </xf>
    <xf numFmtId="0" fontId="13" fillId="0" borderId="54" xfId="6" applyFont="1" applyBorder="1" applyAlignment="1">
      <alignment horizontal="center" shrinkToFit="1"/>
    </xf>
  </cellXfs>
  <cellStyles count="7">
    <cellStyle name="cena" xfId="3"/>
    <cellStyle name="cena celkem" xfId="4"/>
    <cellStyle name="Normální" xfId="0" builtinId="0"/>
    <cellStyle name="normální 2" xfId="1"/>
    <cellStyle name="normální 3" xfId="2"/>
    <cellStyle name="normální_POL.XLS" xfId="6"/>
    <cellStyle name="Procenta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0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8" t="s">
        <v>9</v>
      </c>
    </row>
    <row r="2" spans="1:7" ht="57.75" customHeight="1" x14ac:dyDescent="0.2">
      <c r="A2" s="329" t="s">
        <v>10</v>
      </c>
      <c r="B2" s="329"/>
      <c r="C2" s="329"/>
      <c r="D2" s="329"/>
      <c r="E2" s="329"/>
      <c r="F2" s="329"/>
      <c r="G2" s="32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30" t="s">
        <v>3</v>
      </c>
      <c r="B1" s="330"/>
      <c r="C1" s="331"/>
      <c r="D1" s="330"/>
      <c r="E1" s="330"/>
      <c r="F1" s="330"/>
      <c r="G1" s="330"/>
    </row>
    <row r="2" spans="1:7" ht="24.95" customHeight="1" x14ac:dyDescent="0.2">
      <c r="A2" s="10" t="s">
        <v>4</v>
      </c>
      <c r="B2" s="9"/>
      <c r="C2" s="332"/>
      <c r="D2" s="332"/>
      <c r="E2" s="332"/>
      <c r="F2" s="332"/>
      <c r="G2" s="333"/>
    </row>
    <row r="3" spans="1:7" ht="24.95" customHeight="1" x14ac:dyDescent="0.2">
      <c r="A3" s="10" t="s">
        <v>5</v>
      </c>
      <c r="B3" s="9"/>
      <c r="C3" s="332"/>
      <c r="D3" s="332"/>
      <c r="E3" s="332"/>
      <c r="F3" s="332"/>
      <c r="G3" s="333"/>
    </row>
    <row r="4" spans="1:7" ht="24.95" customHeight="1" x14ac:dyDescent="0.2">
      <c r="A4" s="10" t="s">
        <v>6</v>
      </c>
      <c r="B4" s="9"/>
      <c r="C4" s="332"/>
      <c r="D4" s="332"/>
      <c r="E4" s="332"/>
      <c r="F4" s="332"/>
      <c r="G4" s="33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workbookViewId="0">
      <selection activeCell="G23" sqref="G2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1" t="s">
        <v>13</v>
      </c>
      <c r="B1" s="12"/>
      <c r="C1" s="12"/>
      <c r="D1" s="12"/>
      <c r="E1" s="12"/>
      <c r="F1" s="12"/>
      <c r="G1" s="12"/>
    </row>
    <row r="2" spans="1:57" ht="12.75" customHeight="1" x14ac:dyDescent="0.2">
      <c r="A2" s="13" t="s">
        <v>14</v>
      </c>
      <c r="B2" s="14"/>
      <c r="C2" s="15"/>
      <c r="D2" s="15"/>
      <c r="E2" s="16"/>
      <c r="F2" s="17" t="s">
        <v>15</v>
      </c>
      <c r="G2" s="18"/>
    </row>
    <row r="3" spans="1:57" ht="3" hidden="1" customHeight="1" x14ac:dyDescent="0.2">
      <c r="A3" s="19"/>
      <c r="B3" s="20"/>
      <c r="C3" s="21"/>
      <c r="D3" s="21"/>
      <c r="E3" s="22"/>
      <c r="F3" s="23"/>
      <c r="G3" s="24"/>
    </row>
    <row r="4" spans="1:57" ht="12" customHeight="1" x14ac:dyDescent="0.2">
      <c r="A4" s="25" t="s">
        <v>16</v>
      </c>
      <c r="B4" s="20"/>
      <c r="C4" s="21" t="s">
        <v>17</v>
      </c>
      <c r="D4" s="21"/>
      <c r="E4" s="22"/>
      <c r="F4" s="23" t="s">
        <v>18</v>
      </c>
      <c r="G4" s="26"/>
    </row>
    <row r="5" spans="1:57" ht="12.95" customHeight="1" x14ac:dyDescent="0.2">
      <c r="A5" s="27" t="s">
        <v>19</v>
      </c>
      <c r="B5" s="28"/>
      <c r="C5" s="29" t="s">
        <v>335</v>
      </c>
      <c r="D5" s="30"/>
      <c r="E5" s="28"/>
      <c r="F5" s="23" t="s">
        <v>20</v>
      </c>
      <c r="G5" s="24"/>
    </row>
    <row r="6" spans="1:57" ht="12.95" customHeight="1" x14ac:dyDescent="0.2">
      <c r="A6" s="25" t="s">
        <v>11</v>
      </c>
      <c r="B6" s="20"/>
      <c r="C6" s="21" t="s">
        <v>21</v>
      </c>
      <c r="D6" s="21"/>
      <c r="E6" s="22"/>
      <c r="F6" s="31" t="s">
        <v>22</v>
      </c>
      <c r="G6" s="32"/>
      <c r="O6" s="33"/>
    </row>
    <row r="7" spans="1:57" ht="27" customHeight="1" x14ac:dyDescent="0.2">
      <c r="A7" s="34"/>
      <c r="B7" s="35"/>
      <c r="C7" s="345" t="s">
        <v>381</v>
      </c>
      <c r="D7" s="346"/>
      <c r="E7" s="347"/>
      <c r="F7" s="36" t="s">
        <v>23</v>
      </c>
      <c r="G7" s="32"/>
      <c r="I7" s="33"/>
    </row>
    <row r="8" spans="1:57" ht="26.25" customHeight="1" x14ac:dyDescent="0.2">
      <c r="A8" s="37" t="s">
        <v>24</v>
      </c>
      <c r="B8" s="23"/>
      <c r="C8" s="342" t="s">
        <v>418</v>
      </c>
      <c r="D8" s="343"/>
      <c r="E8" s="344"/>
      <c r="F8" s="38" t="s">
        <v>25</v>
      </c>
      <c r="G8" s="39"/>
      <c r="H8" s="40"/>
      <c r="I8" s="41"/>
    </row>
    <row r="9" spans="1:57" ht="24" customHeight="1" x14ac:dyDescent="0.2">
      <c r="A9" s="37" t="s">
        <v>26</v>
      </c>
      <c r="B9" s="23"/>
      <c r="C9" s="342" t="s">
        <v>418</v>
      </c>
      <c r="D9" s="343"/>
      <c r="E9" s="344"/>
      <c r="F9" s="23"/>
      <c r="G9" s="42"/>
      <c r="H9" s="2"/>
    </row>
    <row r="10" spans="1:57" x14ac:dyDescent="0.2">
      <c r="A10" s="37" t="s">
        <v>27</v>
      </c>
      <c r="B10" s="23"/>
      <c r="C10" s="348" t="s">
        <v>12</v>
      </c>
      <c r="D10" s="348"/>
      <c r="E10" s="348"/>
      <c r="F10" s="43"/>
      <c r="G10" s="44"/>
      <c r="H10" s="45"/>
    </row>
    <row r="11" spans="1:57" ht="13.5" customHeight="1" x14ac:dyDescent="0.2">
      <c r="A11" s="37" t="s">
        <v>28</v>
      </c>
      <c r="B11" s="23"/>
      <c r="C11" s="348"/>
      <c r="D11" s="348"/>
      <c r="E11" s="348"/>
      <c r="F11" s="46" t="s">
        <v>29</v>
      </c>
      <c r="G11" s="47">
        <v>18252</v>
      </c>
      <c r="H11" s="2"/>
      <c r="BA11" s="48"/>
      <c r="BB11" s="48"/>
      <c r="BC11" s="48"/>
      <c r="BD11" s="48"/>
      <c r="BE11" s="48"/>
    </row>
    <row r="12" spans="1:57" ht="28.5" customHeight="1" x14ac:dyDescent="0.2">
      <c r="A12" s="49" t="s">
        <v>30</v>
      </c>
      <c r="B12" s="20"/>
      <c r="C12" s="342" t="s">
        <v>395</v>
      </c>
      <c r="D12" s="343"/>
      <c r="E12" s="344"/>
      <c r="F12" s="50" t="s">
        <v>31</v>
      </c>
      <c r="G12" s="51"/>
      <c r="H12" s="2"/>
    </row>
    <row r="13" spans="1:57" ht="28.5" customHeight="1" thickBot="1" x14ac:dyDescent="0.25">
      <c r="A13" s="52" t="s">
        <v>383</v>
      </c>
      <c r="B13" s="53"/>
      <c r="C13" s="53"/>
      <c r="D13" s="53"/>
      <c r="E13" s="54"/>
      <c r="F13" s="54"/>
      <c r="G13" s="55"/>
      <c r="H13" s="2"/>
    </row>
    <row r="14" spans="1:57" ht="17.25" customHeight="1" thickBot="1" x14ac:dyDescent="0.25">
      <c r="A14" s="56" t="s">
        <v>32</v>
      </c>
      <c r="B14" s="57"/>
      <c r="C14" s="58"/>
      <c r="D14" s="59" t="s">
        <v>33</v>
      </c>
      <c r="E14" s="60"/>
      <c r="F14" s="60"/>
      <c r="G14" s="58"/>
    </row>
    <row r="15" spans="1:57" ht="15.95" customHeight="1" x14ac:dyDescent="0.2">
      <c r="A15" s="61"/>
      <c r="B15" s="62" t="s">
        <v>34</v>
      </c>
      <c r="C15" s="63">
        <f>'Rekapitulace - INV'!E26</f>
        <v>0</v>
      </c>
      <c r="D15" s="64"/>
      <c r="E15" s="65"/>
      <c r="F15" s="66"/>
      <c r="G15" s="63"/>
    </row>
    <row r="16" spans="1:57" ht="15.95" customHeight="1" x14ac:dyDescent="0.2">
      <c r="A16" s="61" t="s">
        <v>35</v>
      </c>
      <c r="B16" s="62" t="s">
        <v>36</v>
      </c>
      <c r="C16" s="63">
        <f>'Rekapitulace - INV'!F26+'Rekapitulace - INV'!F16+'Rekapitulace - INV'!F10+'Rekapitulace - NIV'!F14</f>
        <v>0</v>
      </c>
      <c r="D16" s="19"/>
      <c r="E16" s="67"/>
      <c r="F16" s="68"/>
      <c r="G16" s="63"/>
    </row>
    <row r="17" spans="1:9" ht="15.95" customHeight="1" x14ac:dyDescent="0.2">
      <c r="A17" s="61" t="s">
        <v>37</v>
      </c>
      <c r="B17" s="62" t="s">
        <v>38</v>
      </c>
      <c r="C17" s="63">
        <f>'Rekapitulace - INV'!H26</f>
        <v>0</v>
      </c>
      <c r="D17" s="19"/>
      <c r="E17" s="67"/>
      <c r="F17" s="68"/>
      <c r="G17" s="63"/>
    </row>
    <row r="18" spans="1:9" ht="15.95" customHeight="1" x14ac:dyDescent="0.2">
      <c r="A18" s="69" t="s">
        <v>39</v>
      </c>
      <c r="B18" s="70" t="s">
        <v>40</v>
      </c>
      <c r="C18" s="63">
        <f>'Rekapitulace - INV'!G26</f>
        <v>0</v>
      </c>
      <c r="D18" s="19"/>
      <c r="E18" s="67"/>
      <c r="F18" s="68"/>
      <c r="G18" s="63"/>
    </row>
    <row r="19" spans="1:9" ht="15.95" customHeight="1" x14ac:dyDescent="0.2">
      <c r="A19" s="71" t="s">
        <v>41</v>
      </c>
      <c r="B19" s="62"/>
      <c r="C19" s="63">
        <f>SUM(C15:C18)</f>
        <v>0</v>
      </c>
      <c r="D19" s="19"/>
      <c r="E19" s="67"/>
      <c r="F19" s="68"/>
      <c r="G19" s="63"/>
    </row>
    <row r="20" spans="1:9" ht="15.95" customHeight="1" x14ac:dyDescent="0.2">
      <c r="A20" s="71"/>
      <c r="B20" s="62"/>
      <c r="C20" s="63"/>
      <c r="D20" s="19"/>
      <c r="E20" s="67"/>
      <c r="F20" s="68"/>
      <c r="G20" s="63"/>
    </row>
    <row r="21" spans="1:9" ht="15.95" customHeight="1" x14ac:dyDescent="0.2">
      <c r="A21" s="71" t="s">
        <v>42</v>
      </c>
      <c r="B21" s="62"/>
      <c r="C21" s="63">
        <f>'Rekapitulace - INV'!I26</f>
        <v>0</v>
      </c>
      <c r="D21" s="19"/>
      <c r="E21" s="67"/>
      <c r="F21" s="68"/>
      <c r="G21" s="63"/>
    </row>
    <row r="22" spans="1:9" ht="15.95" customHeight="1" x14ac:dyDescent="0.2">
      <c r="A22" s="72" t="s">
        <v>43</v>
      </c>
      <c r="B22" s="73"/>
      <c r="C22" s="63">
        <f>C19+C21</f>
        <v>0</v>
      </c>
      <c r="D22" s="19" t="s">
        <v>44</v>
      </c>
      <c r="E22" s="67"/>
      <c r="F22" s="68"/>
      <c r="G22" s="63">
        <f>G23-SUM(G15:G21)</f>
        <v>0</v>
      </c>
    </row>
    <row r="23" spans="1:9" ht="15.95" customHeight="1" thickBot="1" x14ac:dyDescent="0.25">
      <c r="A23" s="335" t="s">
        <v>45</v>
      </c>
      <c r="B23" s="336"/>
      <c r="C23" s="74">
        <f>C22+G23</f>
        <v>0</v>
      </c>
      <c r="D23" s="75" t="s">
        <v>46</v>
      </c>
      <c r="E23" s="76"/>
      <c r="F23" s="77"/>
      <c r="G23" s="63">
        <f>'Rekapitulace - INV'!I31+'Krycí list - NIV'!G23</f>
        <v>0</v>
      </c>
    </row>
    <row r="24" spans="1:9" x14ac:dyDescent="0.2">
      <c r="A24" s="78" t="s">
        <v>47</v>
      </c>
      <c r="B24" s="79"/>
      <c r="C24" s="80"/>
      <c r="D24" s="79" t="s">
        <v>1</v>
      </c>
      <c r="E24" s="79"/>
      <c r="F24" s="81" t="s">
        <v>2</v>
      </c>
      <c r="G24" s="82"/>
    </row>
    <row r="25" spans="1:9" x14ac:dyDescent="0.2">
      <c r="A25" s="72" t="s">
        <v>48</v>
      </c>
      <c r="B25" s="73"/>
      <c r="C25" s="83"/>
      <c r="D25" s="73" t="s">
        <v>48</v>
      </c>
      <c r="E25" s="84"/>
      <c r="F25" s="85" t="s">
        <v>48</v>
      </c>
      <c r="G25" s="86"/>
    </row>
    <row r="26" spans="1:9" ht="37.5" customHeight="1" x14ac:dyDescent="0.2">
      <c r="A26" s="72" t="s">
        <v>49</v>
      </c>
      <c r="B26" s="87"/>
      <c r="C26" s="83"/>
      <c r="D26" s="73" t="s">
        <v>49</v>
      </c>
      <c r="E26" s="84"/>
      <c r="F26" s="85" t="s">
        <v>49</v>
      </c>
      <c r="G26" s="86"/>
    </row>
    <row r="27" spans="1:9" x14ac:dyDescent="0.2">
      <c r="A27" s="72"/>
      <c r="B27" s="88"/>
      <c r="C27" s="83"/>
      <c r="D27" s="73"/>
      <c r="E27" s="84"/>
      <c r="F27" s="85"/>
      <c r="G27" s="86"/>
    </row>
    <row r="28" spans="1:9" x14ac:dyDescent="0.2">
      <c r="A28" s="72" t="s">
        <v>50</v>
      </c>
      <c r="B28" s="73"/>
      <c r="C28" s="83"/>
      <c r="D28" s="85" t="s">
        <v>51</v>
      </c>
      <c r="E28" s="83"/>
      <c r="F28" s="89" t="s">
        <v>51</v>
      </c>
      <c r="G28" s="86"/>
    </row>
    <row r="29" spans="1:9" ht="69" customHeight="1" x14ac:dyDescent="0.2">
      <c r="A29" s="72"/>
      <c r="B29" s="73"/>
      <c r="C29" s="90"/>
      <c r="D29" s="91"/>
      <c r="E29" s="90"/>
      <c r="F29" s="73"/>
      <c r="G29" s="86"/>
    </row>
    <row r="30" spans="1:9" x14ac:dyDescent="0.2">
      <c r="A30" s="92" t="s">
        <v>52</v>
      </c>
      <c r="B30" s="93"/>
      <c r="C30" s="94">
        <v>21</v>
      </c>
      <c r="D30" s="93" t="s">
        <v>53</v>
      </c>
      <c r="E30" s="95"/>
      <c r="F30" s="337">
        <f>C23-F32</f>
        <v>0</v>
      </c>
      <c r="G30" s="338"/>
      <c r="I30" s="237">
        <f>F30</f>
        <v>0</v>
      </c>
    </row>
    <row r="31" spans="1:9" x14ac:dyDescent="0.2">
      <c r="A31" s="92" t="s">
        <v>54</v>
      </c>
      <c r="B31" s="93"/>
      <c r="C31" s="94">
        <v>21</v>
      </c>
      <c r="D31" s="93" t="s">
        <v>55</v>
      </c>
      <c r="E31" s="95"/>
      <c r="F31" s="337">
        <f>ROUND(PRODUCT(F30,C31/100),0)</f>
        <v>0</v>
      </c>
      <c r="G31" s="338"/>
    </row>
    <row r="32" spans="1:9" x14ac:dyDescent="0.2">
      <c r="A32" s="92" t="s">
        <v>52</v>
      </c>
      <c r="B32" s="93"/>
      <c r="C32" s="94">
        <v>15</v>
      </c>
      <c r="D32" s="93" t="s">
        <v>55</v>
      </c>
      <c r="E32" s="95"/>
      <c r="F32" s="337">
        <v>0</v>
      </c>
      <c r="G32" s="338"/>
    </row>
    <row r="33" spans="1:8" x14ac:dyDescent="0.2">
      <c r="A33" s="92" t="s">
        <v>54</v>
      </c>
      <c r="B33" s="96"/>
      <c r="C33" s="97">
        <v>15</v>
      </c>
      <c r="D33" s="93" t="s">
        <v>55</v>
      </c>
      <c r="E33" s="68"/>
      <c r="F33" s="337">
        <f>ROUND(PRODUCT(F32,C33/100),0)</f>
        <v>0</v>
      </c>
      <c r="G33" s="338"/>
    </row>
    <row r="34" spans="1:8" s="101" customFormat="1" ht="19.5" customHeight="1" thickBot="1" x14ac:dyDescent="0.3">
      <c r="A34" s="98" t="s">
        <v>56</v>
      </c>
      <c r="B34" s="99"/>
      <c r="C34" s="99"/>
      <c r="D34" s="99"/>
      <c r="E34" s="100"/>
      <c r="F34" s="339">
        <f>ROUND(SUM(F30:F33),0)</f>
        <v>0</v>
      </c>
      <c r="G34" s="340"/>
    </row>
    <row r="36" spans="1:8" x14ac:dyDescent="0.2">
      <c r="A36" s="1" t="s">
        <v>57</v>
      </c>
      <c r="B36" s="1"/>
      <c r="C36" s="1"/>
      <c r="D36" s="1"/>
      <c r="E36" s="1"/>
      <c r="F36" s="1"/>
      <c r="G36" s="1"/>
      <c r="H36" t="s">
        <v>58</v>
      </c>
    </row>
    <row r="37" spans="1:8" ht="14.25" customHeight="1" x14ac:dyDescent="0.2">
      <c r="A37" s="1"/>
      <c r="B37" s="341"/>
      <c r="C37" s="341"/>
      <c r="D37" s="341"/>
      <c r="E37" s="341"/>
      <c r="F37" s="341"/>
      <c r="G37" s="341"/>
      <c r="H37" t="s">
        <v>58</v>
      </c>
    </row>
    <row r="38" spans="1:8" ht="12.75" customHeight="1" x14ac:dyDescent="0.2">
      <c r="A38" s="102"/>
      <c r="B38" s="341"/>
      <c r="C38" s="341"/>
      <c r="D38" s="341"/>
      <c r="E38" s="341"/>
      <c r="F38" s="341"/>
      <c r="G38" s="341"/>
      <c r="H38" t="s">
        <v>58</v>
      </c>
    </row>
    <row r="39" spans="1:8" x14ac:dyDescent="0.2">
      <c r="A39" s="102"/>
      <c r="B39" s="341"/>
      <c r="C39" s="341"/>
      <c r="D39" s="341"/>
      <c r="E39" s="341"/>
      <c r="F39" s="341"/>
      <c r="G39" s="341"/>
      <c r="H39" t="s">
        <v>58</v>
      </c>
    </row>
    <row r="40" spans="1:8" x14ac:dyDescent="0.2">
      <c r="A40" s="102"/>
      <c r="B40" s="341"/>
      <c r="C40" s="341"/>
      <c r="D40" s="341"/>
      <c r="E40" s="341"/>
      <c r="F40" s="341"/>
      <c r="G40" s="341"/>
      <c r="H40" t="s">
        <v>58</v>
      </c>
    </row>
    <row r="41" spans="1:8" x14ac:dyDescent="0.2">
      <c r="A41" s="102"/>
      <c r="B41" s="341"/>
      <c r="C41" s="341"/>
      <c r="D41" s="341"/>
      <c r="E41" s="341"/>
      <c r="F41" s="341"/>
      <c r="G41" s="341"/>
      <c r="H41" t="s">
        <v>58</v>
      </c>
    </row>
    <row r="42" spans="1:8" x14ac:dyDescent="0.2">
      <c r="A42" s="102"/>
      <c r="B42" s="341"/>
      <c r="C42" s="341"/>
      <c r="D42" s="341"/>
      <c r="E42" s="341"/>
      <c r="F42" s="341"/>
      <c r="G42" s="341"/>
      <c r="H42" t="s">
        <v>58</v>
      </c>
    </row>
    <row r="43" spans="1:8" x14ac:dyDescent="0.2">
      <c r="A43" s="102"/>
      <c r="B43" s="341"/>
      <c r="C43" s="341"/>
      <c r="D43" s="341"/>
      <c r="E43" s="341"/>
      <c r="F43" s="341"/>
      <c r="G43" s="341"/>
      <c r="H43" t="s">
        <v>58</v>
      </c>
    </row>
    <row r="44" spans="1:8" x14ac:dyDescent="0.2">
      <c r="A44" s="102"/>
      <c r="B44" s="341"/>
      <c r="C44" s="341"/>
      <c r="D44" s="341"/>
      <c r="E44" s="341"/>
      <c r="F44" s="341"/>
      <c r="G44" s="341"/>
      <c r="H44" t="s">
        <v>58</v>
      </c>
    </row>
    <row r="45" spans="1:8" ht="0.75" customHeight="1" x14ac:dyDescent="0.2">
      <c r="A45" s="102"/>
      <c r="B45" s="341"/>
      <c r="C45" s="341"/>
      <c r="D45" s="341"/>
      <c r="E45" s="341"/>
      <c r="F45" s="341"/>
      <c r="G45" s="341"/>
      <c r="H45" t="s">
        <v>58</v>
      </c>
    </row>
    <row r="46" spans="1:8" x14ac:dyDescent="0.2">
      <c r="B46" s="334"/>
      <c r="C46" s="334"/>
      <c r="D46" s="334"/>
      <c r="E46" s="334"/>
      <c r="F46" s="334"/>
      <c r="G46" s="334"/>
    </row>
    <row r="47" spans="1:8" x14ac:dyDescent="0.2">
      <c r="B47" s="334"/>
      <c r="C47" s="334"/>
      <c r="D47" s="334"/>
      <c r="E47" s="334"/>
      <c r="F47" s="334"/>
      <c r="G47" s="334"/>
    </row>
    <row r="48" spans="1:8" x14ac:dyDescent="0.2">
      <c r="B48" s="334"/>
      <c r="C48" s="334"/>
      <c r="D48" s="334"/>
      <c r="E48" s="334"/>
      <c r="F48" s="334"/>
      <c r="G48" s="334"/>
    </row>
    <row r="49" spans="2:7" x14ac:dyDescent="0.2">
      <c r="B49" s="334"/>
      <c r="C49" s="334"/>
      <c r="D49" s="334"/>
      <c r="E49" s="334"/>
      <c r="F49" s="334"/>
      <c r="G49" s="334"/>
    </row>
    <row r="50" spans="2:7" x14ac:dyDescent="0.2">
      <c r="B50" s="334"/>
      <c r="C50" s="334"/>
      <c r="D50" s="334"/>
      <c r="E50" s="334"/>
      <c r="F50" s="334"/>
      <c r="G50" s="334"/>
    </row>
    <row r="51" spans="2:7" x14ac:dyDescent="0.2">
      <c r="B51" s="334"/>
      <c r="C51" s="334"/>
      <c r="D51" s="334"/>
      <c r="E51" s="334"/>
      <c r="F51" s="334"/>
      <c r="G51" s="334"/>
    </row>
    <row r="52" spans="2:7" x14ac:dyDescent="0.2">
      <c r="B52" s="334"/>
      <c r="C52" s="334"/>
      <c r="D52" s="334"/>
      <c r="E52" s="334"/>
      <c r="F52" s="334"/>
      <c r="G52" s="334"/>
    </row>
    <row r="53" spans="2:7" x14ac:dyDescent="0.2">
      <c r="B53" s="334"/>
      <c r="C53" s="334"/>
      <c r="D53" s="334"/>
      <c r="E53" s="334"/>
      <c r="F53" s="334"/>
      <c r="G53" s="334"/>
    </row>
    <row r="54" spans="2:7" x14ac:dyDescent="0.2">
      <c r="B54" s="334"/>
      <c r="C54" s="334"/>
      <c r="D54" s="334"/>
      <c r="E54" s="334"/>
      <c r="F54" s="334"/>
      <c r="G54" s="334"/>
    </row>
    <row r="55" spans="2:7" x14ac:dyDescent="0.2">
      <c r="B55" s="334"/>
      <c r="C55" s="334"/>
      <c r="D55" s="334"/>
      <c r="E55" s="334"/>
      <c r="F55" s="334"/>
      <c r="G55" s="334"/>
    </row>
  </sheetData>
  <mergeCells count="23">
    <mergeCell ref="C12:E12"/>
    <mergeCell ref="C7:E7"/>
    <mergeCell ref="C8:E8"/>
    <mergeCell ref="C9:E9"/>
    <mergeCell ref="C10:E10"/>
    <mergeCell ref="C11:E11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opLeftCell="A10" workbookViewId="0">
      <selection activeCell="C17" sqref="C1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1" t="s">
        <v>13</v>
      </c>
      <c r="B1" s="12"/>
      <c r="C1" s="12"/>
      <c r="D1" s="12"/>
      <c r="E1" s="12"/>
      <c r="F1" s="12"/>
      <c r="G1" s="12"/>
    </row>
    <row r="2" spans="1:57" ht="12.75" customHeight="1" x14ac:dyDescent="0.2">
      <c r="A2" s="13" t="s">
        <v>14</v>
      </c>
      <c r="B2" s="14"/>
      <c r="C2" s="15"/>
      <c r="D2" s="15"/>
      <c r="E2" s="16"/>
      <c r="F2" s="17" t="s">
        <v>15</v>
      </c>
      <c r="G2" s="18"/>
    </row>
    <row r="3" spans="1:57" ht="3" hidden="1" customHeight="1" x14ac:dyDescent="0.2">
      <c r="A3" s="19"/>
      <c r="B3" s="20"/>
      <c r="C3" s="21"/>
      <c r="D3" s="21"/>
      <c r="E3" s="22"/>
      <c r="F3" s="23"/>
      <c r="G3" s="24"/>
    </row>
    <row r="4" spans="1:57" ht="12" customHeight="1" x14ac:dyDescent="0.2">
      <c r="A4" s="25" t="s">
        <v>16</v>
      </c>
      <c r="B4" s="20"/>
      <c r="C4" s="21" t="s">
        <v>17</v>
      </c>
      <c r="D4" s="21"/>
      <c r="E4" s="22"/>
      <c r="F4" s="23" t="s">
        <v>18</v>
      </c>
      <c r="G4" s="26"/>
    </row>
    <row r="5" spans="1:57" ht="12.95" customHeight="1" x14ac:dyDescent="0.2">
      <c r="A5" s="27" t="s">
        <v>19</v>
      </c>
      <c r="B5" s="28"/>
      <c r="C5" s="29" t="s">
        <v>335</v>
      </c>
      <c r="D5" s="30"/>
      <c r="E5" s="28"/>
      <c r="F5" s="23" t="s">
        <v>20</v>
      </c>
      <c r="G5" s="24"/>
    </row>
    <row r="6" spans="1:57" ht="12.95" customHeight="1" x14ac:dyDescent="0.2">
      <c r="A6" s="25" t="s">
        <v>11</v>
      </c>
      <c r="B6" s="20"/>
      <c r="C6" s="21" t="s">
        <v>21</v>
      </c>
      <c r="D6" s="21"/>
      <c r="E6" s="22"/>
      <c r="F6" s="31" t="s">
        <v>22</v>
      </c>
      <c r="G6" s="32"/>
      <c r="O6" s="33"/>
    </row>
    <row r="7" spans="1:57" ht="27" customHeight="1" x14ac:dyDescent="0.2">
      <c r="A7" s="34"/>
      <c r="B7" s="35"/>
      <c r="C7" s="345" t="s">
        <v>381</v>
      </c>
      <c r="D7" s="346"/>
      <c r="E7" s="347"/>
      <c r="F7" s="36" t="s">
        <v>23</v>
      </c>
      <c r="G7" s="32"/>
      <c r="I7" s="33"/>
    </row>
    <row r="8" spans="1:57" ht="26.25" customHeight="1" x14ac:dyDescent="0.2">
      <c r="A8" s="37" t="s">
        <v>24</v>
      </c>
      <c r="B8" s="23"/>
      <c r="C8" s="342" t="s">
        <v>418</v>
      </c>
      <c r="D8" s="343"/>
      <c r="E8" s="344"/>
      <c r="F8" s="38" t="s">
        <v>25</v>
      </c>
      <c r="G8" s="39"/>
      <c r="H8" s="40"/>
      <c r="I8" s="41"/>
    </row>
    <row r="9" spans="1:57" ht="24" customHeight="1" x14ac:dyDescent="0.2">
      <c r="A9" s="37" t="s">
        <v>26</v>
      </c>
      <c r="B9" s="23"/>
      <c r="C9" s="342" t="s">
        <v>418</v>
      </c>
      <c r="D9" s="343"/>
      <c r="E9" s="344"/>
      <c r="F9" s="23"/>
      <c r="G9" s="42"/>
      <c r="H9" s="2"/>
    </row>
    <row r="10" spans="1:57" x14ac:dyDescent="0.2">
      <c r="A10" s="37" t="s">
        <v>27</v>
      </c>
      <c r="B10" s="23"/>
      <c r="C10" s="348" t="s">
        <v>12</v>
      </c>
      <c r="D10" s="348"/>
      <c r="E10" s="348"/>
      <c r="F10" s="43"/>
      <c r="G10" s="44"/>
      <c r="H10" s="45"/>
    </row>
    <row r="11" spans="1:57" ht="13.5" customHeight="1" x14ac:dyDescent="0.2">
      <c r="A11" s="37" t="s">
        <v>28</v>
      </c>
      <c r="B11" s="23"/>
      <c r="C11" s="348"/>
      <c r="D11" s="348"/>
      <c r="E11" s="348"/>
      <c r="F11" s="46" t="s">
        <v>29</v>
      </c>
      <c r="G11" s="47">
        <v>18252</v>
      </c>
      <c r="H11" s="2"/>
      <c r="BA11" s="48"/>
      <c r="BB11" s="48"/>
      <c r="BC11" s="48"/>
      <c r="BD11" s="48"/>
      <c r="BE11" s="48"/>
    </row>
    <row r="12" spans="1:57" ht="28.5" customHeight="1" x14ac:dyDescent="0.2">
      <c r="A12" s="49" t="s">
        <v>30</v>
      </c>
      <c r="B12" s="20"/>
      <c r="C12" s="342" t="s">
        <v>395</v>
      </c>
      <c r="D12" s="343"/>
      <c r="E12" s="344"/>
      <c r="F12" s="50" t="s">
        <v>31</v>
      </c>
      <c r="G12" s="51"/>
      <c r="H12" s="2"/>
    </row>
    <row r="13" spans="1:57" ht="28.5" customHeight="1" thickBot="1" x14ac:dyDescent="0.25">
      <c r="A13" s="52" t="s">
        <v>383</v>
      </c>
      <c r="B13" s="53"/>
      <c r="C13" s="53"/>
      <c r="D13" s="53"/>
      <c r="E13" s="54"/>
      <c r="F13" s="54"/>
      <c r="G13" s="55"/>
      <c r="H13" s="2"/>
    </row>
    <row r="14" spans="1:57" ht="17.25" customHeight="1" thickBot="1" x14ac:dyDescent="0.25">
      <c r="A14" s="56" t="s">
        <v>32</v>
      </c>
      <c r="B14" s="57"/>
      <c r="C14" s="58"/>
      <c r="D14" s="59" t="s">
        <v>33</v>
      </c>
      <c r="E14" s="60"/>
      <c r="F14" s="60"/>
      <c r="G14" s="58"/>
    </row>
    <row r="15" spans="1:57" ht="15.95" customHeight="1" x14ac:dyDescent="0.2">
      <c r="A15" s="61"/>
      <c r="B15" s="62" t="s">
        <v>34</v>
      </c>
      <c r="C15" s="63">
        <f>'Rekapitulace - INV'!E26</f>
        <v>0</v>
      </c>
      <c r="D15" s="64"/>
      <c r="E15" s="65"/>
      <c r="F15" s="66"/>
      <c r="G15" s="63"/>
    </row>
    <row r="16" spans="1:57" ht="15.95" customHeight="1" x14ac:dyDescent="0.2">
      <c r="A16" s="61" t="s">
        <v>35</v>
      </c>
      <c r="B16" s="62" t="s">
        <v>36</v>
      </c>
      <c r="C16" s="63">
        <f>'Rekapitulace - INV'!F26+'Rekapitulace - INV'!F16+'Rekapitulace - INV'!F10</f>
        <v>0</v>
      </c>
      <c r="D16" s="19"/>
      <c r="E16" s="67"/>
      <c r="F16" s="68"/>
      <c r="G16" s="63"/>
    </row>
    <row r="17" spans="1:9" ht="15.95" customHeight="1" x14ac:dyDescent="0.2">
      <c r="A17" s="61" t="s">
        <v>37</v>
      </c>
      <c r="B17" s="62" t="s">
        <v>38</v>
      </c>
      <c r="C17" s="63">
        <f>'Rekapitulace - INV'!H26</f>
        <v>0</v>
      </c>
      <c r="D17" s="19"/>
      <c r="E17" s="67"/>
      <c r="F17" s="68"/>
      <c r="G17" s="63"/>
    </row>
    <row r="18" spans="1:9" ht="15.95" customHeight="1" x14ac:dyDescent="0.2">
      <c r="A18" s="69" t="s">
        <v>39</v>
      </c>
      <c r="B18" s="70" t="s">
        <v>40</v>
      </c>
      <c r="C18" s="63">
        <f>'Rekapitulace - INV'!G26</f>
        <v>0</v>
      </c>
      <c r="D18" s="19"/>
      <c r="E18" s="67"/>
      <c r="F18" s="68"/>
      <c r="G18" s="63"/>
    </row>
    <row r="19" spans="1:9" ht="15.95" customHeight="1" x14ac:dyDescent="0.2">
      <c r="A19" s="71" t="s">
        <v>41</v>
      </c>
      <c r="B19" s="62"/>
      <c r="C19" s="63">
        <f>SUM(C15:C18)</f>
        <v>0</v>
      </c>
      <c r="D19" s="19"/>
      <c r="E19" s="67"/>
      <c r="F19" s="68"/>
      <c r="G19" s="63"/>
    </row>
    <row r="20" spans="1:9" ht="15.95" customHeight="1" x14ac:dyDescent="0.2">
      <c r="A20" s="71"/>
      <c r="B20" s="62"/>
      <c r="C20" s="63"/>
      <c r="D20" s="19"/>
      <c r="E20" s="67"/>
      <c r="F20" s="68"/>
      <c r="G20" s="63"/>
    </row>
    <row r="21" spans="1:9" ht="15.95" customHeight="1" x14ac:dyDescent="0.2">
      <c r="A21" s="71" t="s">
        <v>42</v>
      </c>
      <c r="B21" s="62"/>
      <c r="C21" s="63">
        <f>'Rekapitulace - INV'!I26</f>
        <v>0</v>
      </c>
      <c r="D21" s="19"/>
      <c r="E21" s="67"/>
      <c r="F21" s="68"/>
      <c r="G21" s="63"/>
    </row>
    <row r="22" spans="1:9" ht="15.95" customHeight="1" x14ac:dyDescent="0.2">
      <c r="A22" s="72" t="s">
        <v>43</v>
      </c>
      <c r="B22" s="73"/>
      <c r="C22" s="63">
        <f>C19+C21</f>
        <v>0</v>
      </c>
      <c r="D22" s="19" t="s">
        <v>44</v>
      </c>
      <c r="E22" s="67"/>
      <c r="F22" s="68"/>
      <c r="G22" s="63">
        <f>G23-SUM(G15:G21)</f>
        <v>0</v>
      </c>
    </row>
    <row r="23" spans="1:9" ht="15.95" customHeight="1" thickBot="1" x14ac:dyDescent="0.25">
      <c r="A23" s="335" t="s">
        <v>45</v>
      </c>
      <c r="B23" s="336"/>
      <c r="C23" s="74">
        <f>C22+G23</f>
        <v>0</v>
      </c>
      <c r="D23" s="75" t="s">
        <v>46</v>
      </c>
      <c r="E23" s="76"/>
      <c r="F23" s="77"/>
      <c r="G23" s="63">
        <f>'Rekapitulace - INV'!I31</f>
        <v>0</v>
      </c>
    </row>
    <row r="24" spans="1:9" x14ac:dyDescent="0.2">
      <c r="A24" s="78" t="s">
        <v>47</v>
      </c>
      <c r="B24" s="79"/>
      <c r="C24" s="80"/>
      <c r="D24" s="79" t="s">
        <v>1</v>
      </c>
      <c r="E24" s="79"/>
      <c r="F24" s="81" t="s">
        <v>2</v>
      </c>
      <c r="G24" s="82"/>
    </row>
    <row r="25" spans="1:9" x14ac:dyDescent="0.2">
      <c r="A25" s="72" t="s">
        <v>48</v>
      </c>
      <c r="B25" s="73"/>
      <c r="C25" s="83"/>
      <c r="D25" s="73" t="s">
        <v>48</v>
      </c>
      <c r="E25" s="84"/>
      <c r="F25" s="85" t="s">
        <v>48</v>
      </c>
      <c r="G25" s="86"/>
    </row>
    <row r="26" spans="1:9" ht="37.5" customHeight="1" x14ac:dyDescent="0.2">
      <c r="A26" s="72" t="s">
        <v>49</v>
      </c>
      <c r="B26" s="87"/>
      <c r="C26" s="83"/>
      <c r="D26" s="73" t="s">
        <v>49</v>
      </c>
      <c r="E26" s="84"/>
      <c r="F26" s="85" t="s">
        <v>49</v>
      </c>
      <c r="G26" s="86"/>
    </row>
    <row r="27" spans="1:9" x14ac:dyDescent="0.2">
      <c r="A27" s="72"/>
      <c r="B27" s="88"/>
      <c r="C27" s="83"/>
      <c r="D27" s="73"/>
      <c r="E27" s="84"/>
      <c r="F27" s="85"/>
      <c r="G27" s="86"/>
    </row>
    <row r="28" spans="1:9" x14ac:dyDescent="0.2">
      <c r="A28" s="72" t="s">
        <v>50</v>
      </c>
      <c r="B28" s="73"/>
      <c r="C28" s="83"/>
      <c r="D28" s="85" t="s">
        <v>51</v>
      </c>
      <c r="E28" s="83"/>
      <c r="F28" s="89" t="s">
        <v>51</v>
      </c>
      <c r="G28" s="86"/>
    </row>
    <row r="29" spans="1:9" ht="69" customHeight="1" x14ac:dyDescent="0.2">
      <c r="A29" s="72"/>
      <c r="B29" s="73"/>
      <c r="C29" s="90"/>
      <c r="D29" s="91"/>
      <c r="E29" s="90"/>
      <c r="F29" s="73"/>
      <c r="G29" s="86"/>
    </row>
    <row r="30" spans="1:9" x14ac:dyDescent="0.2">
      <c r="A30" s="92" t="s">
        <v>52</v>
      </c>
      <c r="B30" s="93"/>
      <c r="C30" s="94">
        <v>21</v>
      </c>
      <c r="D30" s="93" t="s">
        <v>53</v>
      </c>
      <c r="E30" s="95"/>
      <c r="F30" s="337">
        <f>C23-F32</f>
        <v>0</v>
      </c>
      <c r="G30" s="338"/>
      <c r="I30" s="237">
        <f>F30</f>
        <v>0</v>
      </c>
    </row>
    <row r="31" spans="1:9" x14ac:dyDescent="0.2">
      <c r="A31" s="92" t="s">
        <v>54</v>
      </c>
      <c r="B31" s="93"/>
      <c r="C31" s="94">
        <v>21</v>
      </c>
      <c r="D31" s="93" t="s">
        <v>55</v>
      </c>
      <c r="E31" s="95"/>
      <c r="F31" s="337">
        <f>ROUND(PRODUCT(F30,C31/100),0)</f>
        <v>0</v>
      </c>
      <c r="G31" s="338"/>
    </row>
    <row r="32" spans="1:9" x14ac:dyDescent="0.2">
      <c r="A32" s="92" t="s">
        <v>52</v>
      </c>
      <c r="B32" s="93"/>
      <c r="C32" s="94">
        <v>15</v>
      </c>
      <c r="D32" s="93" t="s">
        <v>55</v>
      </c>
      <c r="E32" s="95"/>
      <c r="F32" s="337">
        <v>0</v>
      </c>
      <c r="G32" s="338"/>
    </row>
    <row r="33" spans="1:8" x14ac:dyDescent="0.2">
      <c r="A33" s="92" t="s">
        <v>54</v>
      </c>
      <c r="B33" s="96"/>
      <c r="C33" s="97">
        <v>15</v>
      </c>
      <c r="D33" s="93" t="s">
        <v>55</v>
      </c>
      <c r="E33" s="68"/>
      <c r="F33" s="337">
        <f>ROUND(PRODUCT(F32,C33/100),0)</f>
        <v>0</v>
      </c>
      <c r="G33" s="338"/>
    </row>
    <row r="34" spans="1:8" s="101" customFormat="1" ht="19.5" customHeight="1" thickBot="1" x14ac:dyDescent="0.3">
      <c r="A34" s="98" t="s">
        <v>56</v>
      </c>
      <c r="B34" s="99"/>
      <c r="C34" s="99"/>
      <c r="D34" s="99"/>
      <c r="E34" s="100"/>
      <c r="F34" s="339">
        <f>ROUND(SUM(F30:F33),0)</f>
        <v>0</v>
      </c>
      <c r="G34" s="340"/>
    </row>
    <row r="36" spans="1:8" x14ac:dyDescent="0.2">
      <c r="A36" s="1" t="s">
        <v>57</v>
      </c>
      <c r="B36" s="1"/>
      <c r="C36" s="1"/>
      <c r="D36" s="1"/>
      <c r="E36" s="1"/>
      <c r="F36" s="1"/>
      <c r="G36" s="1"/>
      <c r="H36" t="s">
        <v>58</v>
      </c>
    </row>
    <row r="37" spans="1:8" ht="14.25" customHeight="1" x14ac:dyDescent="0.2">
      <c r="A37" s="1"/>
      <c r="B37" s="341"/>
      <c r="C37" s="341"/>
      <c r="D37" s="341"/>
      <c r="E37" s="341"/>
      <c r="F37" s="341"/>
      <c r="G37" s="341"/>
      <c r="H37" t="s">
        <v>58</v>
      </c>
    </row>
    <row r="38" spans="1:8" ht="12.75" customHeight="1" x14ac:dyDescent="0.2">
      <c r="A38" s="102"/>
      <c r="B38" s="341"/>
      <c r="C38" s="341"/>
      <c r="D38" s="341"/>
      <c r="E38" s="341"/>
      <c r="F38" s="341"/>
      <c r="G38" s="341"/>
      <c r="H38" t="s">
        <v>58</v>
      </c>
    </row>
    <row r="39" spans="1:8" x14ac:dyDescent="0.2">
      <c r="A39" s="102"/>
      <c r="B39" s="341"/>
      <c r="C39" s="341"/>
      <c r="D39" s="341"/>
      <c r="E39" s="341"/>
      <c r="F39" s="341"/>
      <c r="G39" s="341"/>
      <c r="H39" t="s">
        <v>58</v>
      </c>
    </row>
    <row r="40" spans="1:8" x14ac:dyDescent="0.2">
      <c r="A40" s="102"/>
      <c r="B40" s="341"/>
      <c r="C40" s="341"/>
      <c r="D40" s="341"/>
      <c r="E40" s="341"/>
      <c r="F40" s="341"/>
      <c r="G40" s="341"/>
      <c r="H40" t="s">
        <v>58</v>
      </c>
    </row>
    <row r="41" spans="1:8" x14ac:dyDescent="0.2">
      <c r="A41" s="102"/>
      <c r="B41" s="341"/>
      <c r="C41" s="341"/>
      <c r="D41" s="341"/>
      <c r="E41" s="341"/>
      <c r="F41" s="341"/>
      <c r="G41" s="341"/>
      <c r="H41" t="s">
        <v>58</v>
      </c>
    </row>
    <row r="42" spans="1:8" x14ac:dyDescent="0.2">
      <c r="A42" s="102"/>
      <c r="B42" s="341"/>
      <c r="C42" s="341"/>
      <c r="D42" s="341"/>
      <c r="E42" s="341"/>
      <c r="F42" s="341"/>
      <c r="G42" s="341"/>
      <c r="H42" t="s">
        <v>58</v>
      </c>
    </row>
    <row r="43" spans="1:8" x14ac:dyDescent="0.2">
      <c r="A43" s="102"/>
      <c r="B43" s="341"/>
      <c r="C43" s="341"/>
      <c r="D43" s="341"/>
      <c r="E43" s="341"/>
      <c r="F43" s="341"/>
      <c r="G43" s="341"/>
      <c r="H43" t="s">
        <v>58</v>
      </c>
    </row>
    <row r="44" spans="1:8" x14ac:dyDescent="0.2">
      <c r="A44" s="102"/>
      <c r="B44" s="341"/>
      <c r="C44" s="341"/>
      <c r="D44" s="341"/>
      <c r="E44" s="341"/>
      <c r="F44" s="341"/>
      <c r="G44" s="341"/>
      <c r="H44" t="s">
        <v>58</v>
      </c>
    </row>
    <row r="45" spans="1:8" ht="0.75" customHeight="1" x14ac:dyDescent="0.2">
      <c r="A45" s="102"/>
      <c r="B45" s="341"/>
      <c r="C45" s="341"/>
      <c r="D45" s="341"/>
      <c r="E45" s="341"/>
      <c r="F45" s="341"/>
      <c r="G45" s="341"/>
      <c r="H45" t="s">
        <v>58</v>
      </c>
    </row>
    <row r="46" spans="1:8" x14ac:dyDescent="0.2">
      <c r="B46" s="334"/>
      <c r="C46" s="334"/>
      <c r="D46" s="334"/>
      <c r="E46" s="334"/>
      <c r="F46" s="334"/>
      <c r="G46" s="334"/>
    </row>
    <row r="47" spans="1:8" x14ac:dyDescent="0.2">
      <c r="B47" s="334"/>
      <c r="C47" s="334"/>
      <c r="D47" s="334"/>
      <c r="E47" s="334"/>
      <c r="F47" s="334"/>
      <c r="G47" s="334"/>
    </row>
    <row r="48" spans="1:8" x14ac:dyDescent="0.2">
      <c r="B48" s="334"/>
      <c r="C48" s="334"/>
      <c r="D48" s="334"/>
      <c r="E48" s="334"/>
      <c r="F48" s="334"/>
      <c r="G48" s="334"/>
    </row>
    <row r="49" spans="2:7" x14ac:dyDescent="0.2">
      <c r="B49" s="334"/>
      <c r="C49" s="334"/>
      <c r="D49" s="334"/>
      <c r="E49" s="334"/>
      <c r="F49" s="334"/>
      <c r="G49" s="334"/>
    </row>
    <row r="50" spans="2:7" x14ac:dyDescent="0.2">
      <c r="B50" s="334"/>
      <c r="C50" s="334"/>
      <c r="D50" s="334"/>
      <c r="E50" s="334"/>
      <c r="F50" s="334"/>
      <c r="G50" s="334"/>
    </row>
    <row r="51" spans="2:7" x14ac:dyDescent="0.2">
      <c r="B51" s="334"/>
      <c r="C51" s="334"/>
      <c r="D51" s="334"/>
      <c r="E51" s="334"/>
      <c r="F51" s="334"/>
      <c r="G51" s="334"/>
    </row>
    <row r="52" spans="2:7" x14ac:dyDescent="0.2">
      <c r="B52" s="334"/>
      <c r="C52" s="334"/>
      <c r="D52" s="334"/>
      <c r="E52" s="334"/>
      <c r="F52" s="334"/>
      <c r="G52" s="334"/>
    </row>
    <row r="53" spans="2:7" x14ac:dyDescent="0.2">
      <c r="B53" s="334"/>
      <c r="C53" s="334"/>
      <c r="D53" s="334"/>
      <c r="E53" s="334"/>
      <c r="F53" s="334"/>
      <c r="G53" s="334"/>
    </row>
    <row r="54" spans="2:7" x14ac:dyDescent="0.2">
      <c r="B54" s="334"/>
      <c r="C54" s="334"/>
      <c r="D54" s="334"/>
      <c r="E54" s="334"/>
      <c r="F54" s="334"/>
      <c r="G54" s="334"/>
    </row>
    <row r="55" spans="2:7" x14ac:dyDescent="0.2">
      <c r="B55" s="334"/>
      <c r="C55" s="334"/>
      <c r="D55" s="334"/>
      <c r="E55" s="334"/>
      <c r="F55" s="334"/>
      <c r="G55" s="334"/>
    </row>
  </sheetData>
  <mergeCells count="23">
    <mergeCell ref="C12:E12"/>
    <mergeCell ref="C7:E7"/>
    <mergeCell ref="C8:E8"/>
    <mergeCell ref="C9:E9"/>
    <mergeCell ref="C10:E10"/>
    <mergeCell ref="C11:E11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3"/>
  <sheetViews>
    <sheetView workbookViewId="0">
      <selection activeCell="L30" sqref="L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27" customHeight="1" thickTop="1" x14ac:dyDescent="0.2">
      <c r="A1" s="349" t="s">
        <v>59</v>
      </c>
      <c r="B1" s="350"/>
      <c r="C1" s="351" t="s">
        <v>73</v>
      </c>
      <c r="D1" s="352"/>
      <c r="E1" s="352"/>
      <c r="F1" s="353"/>
      <c r="G1" s="103" t="s">
        <v>60</v>
      </c>
      <c r="H1" s="104" t="s">
        <v>61</v>
      </c>
      <c r="I1" s="105"/>
    </row>
    <row r="2" spans="1:9" ht="13.5" thickBot="1" x14ac:dyDescent="0.25">
      <c r="A2" s="354" t="s">
        <v>62</v>
      </c>
      <c r="B2" s="355"/>
      <c r="C2" s="106" t="s">
        <v>382</v>
      </c>
      <c r="D2" s="107"/>
      <c r="E2" s="108"/>
      <c r="F2" s="107"/>
      <c r="G2" s="356" t="s">
        <v>63</v>
      </c>
      <c r="H2" s="357"/>
      <c r="I2" s="358"/>
    </row>
    <row r="3" spans="1:9" ht="13.5" thickTop="1" x14ac:dyDescent="0.2">
      <c r="A3" s="84"/>
      <c r="B3" s="84"/>
      <c r="C3" s="84"/>
      <c r="D3" s="84"/>
      <c r="E3" s="84"/>
      <c r="F3" s="73"/>
      <c r="G3" s="84"/>
      <c r="H3" s="84"/>
      <c r="I3" s="84"/>
    </row>
    <row r="4" spans="1:9" ht="19.5" customHeight="1" x14ac:dyDescent="0.25">
      <c r="A4" s="109" t="s">
        <v>464</v>
      </c>
      <c r="B4" s="110"/>
      <c r="C4" s="110"/>
      <c r="D4" s="110"/>
      <c r="E4" s="111"/>
      <c r="F4" s="110"/>
      <c r="G4" s="110"/>
      <c r="H4" s="110"/>
      <c r="I4" s="110"/>
    </row>
    <row r="5" spans="1:9" x14ac:dyDescent="0.2">
      <c r="A5" s="84"/>
      <c r="B5" s="84"/>
      <c r="C5" s="84"/>
      <c r="D5" s="84"/>
      <c r="E5" s="84"/>
      <c r="F5" s="84"/>
      <c r="G5" s="84"/>
      <c r="H5" s="84"/>
      <c r="I5" s="84"/>
    </row>
    <row r="6" spans="1:9" ht="20.100000000000001" customHeight="1" thickBot="1" x14ac:dyDescent="0.25">
      <c r="A6" s="361" t="s">
        <v>459</v>
      </c>
      <c r="B6" s="361"/>
      <c r="C6" s="361"/>
      <c r="D6" s="361"/>
      <c r="E6" s="361"/>
      <c r="F6" s="361"/>
      <c r="G6" s="361"/>
      <c r="H6" s="361"/>
      <c r="I6" s="361"/>
    </row>
    <row r="7" spans="1:9" ht="13.5" thickBot="1" x14ac:dyDescent="0.25">
      <c r="A7" s="112"/>
      <c r="B7" s="57" t="s">
        <v>462</v>
      </c>
      <c r="C7" s="113"/>
      <c r="D7" s="114"/>
      <c r="E7" s="115" t="s">
        <v>7</v>
      </c>
      <c r="F7" s="116" t="s">
        <v>8</v>
      </c>
      <c r="G7" s="116" t="s">
        <v>64</v>
      </c>
      <c r="H7" s="116" t="s">
        <v>65</v>
      </c>
      <c r="I7" s="117" t="s">
        <v>42</v>
      </c>
    </row>
    <row r="8" spans="1:9" x14ac:dyDescent="0.2">
      <c r="A8" s="118" t="s">
        <v>61</v>
      </c>
      <c r="B8" s="119" t="s">
        <v>83</v>
      </c>
      <c r="C8" s="73"/>
      <c r="D8" s="120"/>
      <c r="E8" s="121">
        <v>0</v>
      </c>
      <c r="F8" s="122">
        <f>'Položky  - INV (1 + 2 fáze)'!G15</f>
        <v>0</v>
      </c>
      <c r="G8" s="122">
        <v>0</v>
      </c>
      <c r="H8" s="122">
        <v>0</v>
      </c>
      <c r="I8" s="123">
        <v>0</v>
      </c>
    </row>
    <row r="9" spans="1:9" ht="13.5" thickBot="1" x14ac:dyDescent="0.25">
      <c r="A9" s="118" t="s">
        <v>93</v>
      </c>
      <c r="B9" s="119" t="s">
        <v>94</v>
      </c>
      <c r="C9" s="73"/>
      <c r="D9" s="120"/>
      <c r="E9" s="121">
        <v>0</v>
      </c>
      <c r="F9" s="122">
        <f>'Položky  - INV (1 + 2 fáze)'!G24</f>
        <v>0</v>
      </c>
      <c r="G9" s="122">
        <v>0</v>
      </c>
      <c r="H9" s="122">
        <v>0</v>
      </c>
      <c r="I9" s="123">
        <v>0</v>
      </c>
    </row>
    <row r="10" spans="1:9" ht="13.5" thickBot="1" x14ac:dyDescent="0.25">
      <c r="A10" s="124"/>
      <c r="B10" s="125" t="s">
        <v>67</v>
      </c>
      <c r="C10" s="125"/>
      <c r="D10" s="126"/>
      <c r="E10" s="127">
        <f>SUM(E8:E9)</f>
        <v>0</v>
      </c>
      <c r="F10" s="128">
        <f>SUM(F8:F9)</f>
        <v>0</v>
      </c>
      <c r="G10" s="128">
        <f>SUM(G8:G9)</f>
        <v>0</v>
      </c>
      <c r="H10" s="128">
        <f>SUM(H8:H9)</f>
        <v>0</v>
      </c>
      <c r="I10" s="129">
        <f>SUM(I8:I9)</f>
        <v>0</v>
      </c>
    </row>
    <row r="11" spans="1:9" x14ac:dyDescent="0.2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20.100000000000001" customHeight="1" thickBot="1" x14ac:dyDescent="0.25">
      <c r="A12" s="361" t="s">
        <v>460</v>
      </c>
      <c r="B12" s="361"/>
      <c r="C12" s="361"/>
      <c r="D12" s="361"/>
      <c r="E12" s="361"/>
      <c r="F12" s="361"/>
      <c r="G12" s="361"/>
      <c r="H12" s="361"/>
      <c r="I12" s="361"/>
    </row>
    <row r="13" spans="1:9" ht="13.5" thickBot="1" x14ac:dyDescent="0.25">
      <c r="A13" s="112"/>
      <c r="B13" s="57" t="s">
        <v>462</v>
      </c>
      <c r="C13" s="113"/>
      <c r="D13" s="114"/>
      <c r="E13" s="115" t="s">
        <v>7</v>
      </c>
      <c r="F13" s="116" t="s">
        <v>8</v>
      </c>
      <c r="G13" s="116" t="s">
        <v>64</v>
      </c>
      <c r="H13" s="116" t="s">
        <v>65</v>
      </c>
      <c r="I13" s="117" t="s">
        <v>42</v>
      </c>
    </row>
    <row r="14" spans="1:9" x14ac:dyDescent="0.2">
      <c r="A14" s="118" t="s">
        <v>93</v>
      </c>
      <c r="B14" s="119" t="s">
        <v>94</v>
      </c>
      <c r="C14" s="73"/>
      <c r="D14" s="120"/>
      <c r="E14" s="121">
        <v>0</v>
      </c>
      <c r="F14" s="122">
        <f>'Položky  - INV (1 + 2 fáze)'!G43</f>
        <v>0</v>
      </c>
      <c r="G14" s="122">
        <v>0</v>
      </c>
      <c r="H14" s="122">
        <v>0</v>
      </c>
      <c r="I14" s="123">
        <v>0</v>
      </c>
    </row>
    <row r="15" spans="1:9" ht="13.5" thickBot="1" x14ac:dyDescent="0.25">
      <c r="A15" s="118" t="s">
        <v>113</v>
      </c>
      <c r="B15" s="119" t="s">
        <v>186</v>
      </c>
      <c r="C15" s="73"/>
      <c r="D15" s="120"/>
      <c r="E15" s="121">
        <v>0</v>
      </c>
      <c r="F15" s="122">
        <f>'Položky  - INV (1 + 2 fáze)'!G54</f>
        <v>0</v>
      </c>
      <c r="G15" s="122">
        <v>0</v>
      </c>
      <c r="H15" s="122">
        <v>0</v>
      </c>
      <c r="I15" s="123">
        <v>0</v>
      </c>
    </row>
    <row r="16" spans="1:9" ht="13.5" thickBot="1" x14ac:dyDescent="0.25">
      <c r="A16" s="124"/>
      <c r="B16" s="125" t="s">
        <v>67</v>
      </c>
      <c r="C16" s="125"/>
      <c r="D16" s="126"/>
      <c r="E16" s="127">
        <f>SUM(E14:E15)</f>
        <v>0</v>
      </c>
      <c r="F16" s="128">
        <f>SUM(F14:F15)</f>
        <v>0</v>
      </c>
      <c r="G16" s="128">
        <f>SUM(G14:G15)</f>
        <v>0</v>
      </c>
      <c r="H16" s="128">
        <f>SUM(H14:H15)</f>
        <v>0</v>
      </c>
      <c r="I16" s="129">
        <f>SUM(I14:I15)</f>
        <v>0</v>
      </c>
    </row>
    <row r="17" spans="1:57" x14ac:dyDescent="0.2">
      <c r="A17" s="84"/>
      <c r="B17" s="84"/>
      <c r="C17" s="84"/>
      <c r="D17" s="84"/>
      <c r="E17" s="84"/>
      <c r="F17" s="84"/>
      <c r="G17" s="84"/>
      <c r="H17" s="84"/>
      <c r="I17" s="84"/>
    </row>
    <row r="18" spans="1:57" ht="20.100000000000001" customHeight="1" thickBot="1" x14ac:dyDescent="0.25">
      <c r="A18" s="361" t="s">
        <v>461</v>
      </c>
      <c r="B18" s="361"/>
      <c r="C18" s="361"/>
      <c r="D18" s="361"/>
      <c r="E18" s="361"/>
      <c r="F18" s="361"/>
      <c r="G18" s="361"/>
      <c r="H18" s="361"/>
      <c r="I18" s="361"/>
    </row>
    <row r="19" spans="1:57" s="2" customFormat="1" ht="13.5" thickBot="1" x14ac:dyDescent="0.25">
      <c r="A19" s="112"/>
      <c r="B19" s="57" t="s">
        <v>462</v>
      </c>
      <c r="C19" s="113"/>
      <c r="D19" s="114"/>
      <c r="E19" s="115" t="s">
        <v>7</v>
      </c>
      <c r="F19" s="116" t="s">
        <v>8</v>
      </c>
      <c r="G19" s="116" t="s">
        <v>64</v>
      </c>
      <c r="H19" s="116" t="s">
        <v>65</v>
      </c>
      <c r="I19" s="117" t="s">
        <v>42</v>
      </c>
    </row>
    <row r="20" spans="1:57" s="2" customFormat="1" x14ac:dyDescent="0.2">
      <c r="A20" s="118" t="s">
        <v>61</v>
      </c>
      <c r="B20" s="119" t="s">
        <v>83</v>
      </c>
      <c r="C20" s="73"/>
      <c r="D20" s="120"/>
      <c r="E20" s="121">
        <v>0</v>
      </c>
      <c r="F20" s="122">
        <f>'Položky  - INV (1 + 2 fáze)'!G71</f>
        <v>0</v>
      </c>
      <c r="G20" s="122">
        <v>0</v>
      </c>
      <c r="H20" s="122">
        <v>0</v>
      </c>
      <c r="I20" s="123">
        <v>0</v>
      </c>
    </row>
    <row r="21" spans="1:57" s="2" customFormat="1" x14ac:dyDescent="0.2">
      <c r="A21" s="118" t="s">
        <v>93</v>
      </c>
      <c r="B21" s="119" t="s">
        <v>94</v>
      </c>
      <c r="C21" s="73"/>
      <c r="D21" s="120"/>
      <c r="E21" s="121">
        <v>0</v>
      </c>
      <c r="F21" s="122">
        <f>'Položky  - INV (1 + 2 fáze)'!G83</f>
        <v>0</v>
      </c>
      <c r="G21" s="122">
        <v>0</v>
      </c>
      <c r="H21" s="122">
        <v>0</v>
      </c>
      <c r="I21" s="123">
        <v>0</v>
      </c>
    </row>
    <row r="22" spans="1:57" s="2" customFormat="1" x14ac:dyDescent="0.2">
      <c r="A22" s="118" t="s">
        <v>113</v>
      </c>
      <c r="B22" s="119" t="s">
        <v>186</v>
      </c>
      <c r="C22" s="73"/>
      <c r="D22" s="120"/>
      <c r="E22" s="121">
        <v>0</v>
      </c>
      <c r="F22" s="122">
        <f>'Položky  - INV (1 + 2 fáze)'!G90</f>
        <v>0</v>
      </c>
      <c r="G22" s="122">
        <v>0</v>
      </c>
      <c r="H22" s="122">
        <v>0</v>
      </c>
      <c r="I22" s="123">
        <v>0</v>
      </c>
    </row>
    <row r="23" spans="1:57" s="2" customFormat="1" x14ac:dyDescent="0.2">
      <c r="A23" s="118" t="s">
        <v>114</v>
      </c>
      <c r="B23" s="119" t="s">
        <v>198</v>
      </c>
      <c r="C23" s="73"/>
      <c r="D23" s="120"/>
      <c r="E23" s="121">
        <v>0</v>
      </c>
      <c r="F23" s="122">
        <f>'Položky  - INV (1 + 2 fáze)'!G106</f>
        <v>0</v>
      </c>
      <c r="G23" s="122">
        <v>0</v>
      </c>
      <c r="H23" s="122">
        <v>0</v>
      </c>
      <c r="I23" s="123">
        <v>0</v>
      </c>
    </row>
    <row r="24" spans="1:57" s="2" customFormat="1" x14ac:dyDescent="0.2">
      <c r="A24" s="118" t="s">
        <v>115</v>
      </c>
      <c r="B24" s="119" t="s">
        <v>223</v>
      </c>
      <c r="C24" s="73"/>
      <c r="D24" s="120"/>
      <c r="E24" s="121">
        <v>0</v>
      </c>
      <c r="F24" s="122">
        <f>'Položky  - INV (1 + 2 fáze)'!G119</f>
        <v>0</v>
      </c>
      <c r="G24" s="122">
        <v>0</v>
      </c>
      <c r="H24" s="122">
        <v>0</v>
      </c>
      <c r="I24" s="123">
        <v>0</v>
      </c>
    </row>
    <row r="25" spans="1:57" s="2" customFormat="1" ht="13.5" thickBot="1" x14ac:dyDescent="0.25">
      <c r="A25" s="118" t="s">
        <v>66</v>
      </c>
      <c r="B25" s="119" t="s">
        <v>386</v>
      </c>
      <c r="C25" s="73"/>
      <c r="D25" s="120"/>
      <c r="E25" s="121">
        <v>0</v>
      </c>
      <c r="F25" s="122">
        <f>'Položky  - INV (1 + 2 fáze)'!G124</f>
        <v>0</v>
      </c>
      <c r="G25" s="122">
        <v>0</v>
      </c>
      <c r="H25" s="122">
        <v>0</v>
      </c>
      <c r="I25" s="123">
        <v>0</v>
      </c>
    </row>
    <row r="26" spans="1:57" s="130" customFormat="1" ht="13.5" thickBot="1" x14ac:dyDescent="0.25">
      <c r="A26" s="124"/>
      <c r="B26" s="125" t="s">
        <v>67</v>
      </c>
      <c r="C26" s="125"/>
      <c r="D26" s="126"/>
      <c r="E26" s="127">
        <f>SUM(E20:E24)</f>
        <v>0</v>
      </c>
      <c r="F26" s="128">
        <f>SUM(F20:F25)</f>
        <v>0</v>
      </c>
      <c r="G26" s="128">
        <f>SUM(G20:G25)</f>
        <v>0</v>
      </c>
      <c r="H26" s="128">
        <f>SUM(H20:H25)</f>
        <v>0</v>
      </c>
      <c r="I26" s="129">
        <f>SUM(I20:I25)</f>
        <v>0</v>
      </c>
    </row>
    <row r="27" spans="1:57" x14ac:dyDescent="0.2">
      <c r="A27" s="73"/>
      <c r="B27" s="73"/>
      <c r="C27" s="73"/>
      <c r="D27" s="73"/>
      <c r="E27" s="73"/>
      <c r="F27" s="73"/>
      <c r="G27" s="73"/>
      <c r="H27" s="73"/>
      <c r="I27" s="73"/>
    </row>
    <row r="28" spans="1:57" ht="19.5" customHeight="1" x14ac:dyDescent="0.25">
      <c r="A28" s="110" t="s">
        <v>68</v>
      </c>
      <c r="B28" s="110"/>
      <c r="C28" s="110"/>
      <c r="D28" s="110"/>
      <c r="E28" s="110"/>
      <c r="F28" s="110"/>
      <c r="G28" s="131"/>
      <c r="H28" s="110"/>
      <c r="I28" s="110"/>
      <c r="BA28" s="48"/>
      <c r="BB28" s="48"/>
      <c r="BC28" s="48"/>
      <c r="BD28" s="48"/>
      <c r="BE28" s="48"/>
    </row>
    <row r="29" spans="1:57" ht="13.5" thickBot="1" x14ac:dyDescent="0.25">
      <c r="A29" s="84"/>
      <c r="B29" s="84"/>
      <c r="C29" s="84"/>
      <c r="D29" s="84"/>
      <c r="E29" s="84"/>
      <c r="F29" s="84"/>
      <c r="G29" s="84"/>
      <c r="H29" s="84"/>
      <c r="I29" s="84"/>
    </row>
    <row r="30" spans="1:57" x14ac:dyDescent="0.2">
      <c r="A30" s="78" t="s">
        <v>69</v>
      </c>
      <c r="B30" s="79"/>
      <c r="C30" s="79"/>
      <c r="D30" s="132"/>
      <c r="E30" s="133" t="s">
        <v>70</v>
      </c>
      <c r="F30" s="134" t="s">
        <v>0</v>
      </c>
      <c r="G30" s="135" t="s">
        <v>71</v>
      </c>
      <c r="H30" s="136"/>
      <c r="I30" s="137" t="s">
        <v>70</v>
      </c>
    </row>
    <row r="31" spans="1:57" x14ac:dyDescent="0.2">
      <c r="A31" s="71"/>
      <c r="B31" s="62" t="s">
        <v>465</v>
      </c>
      <c r="C31" s="62"/>
      <c r="D31" s="138"/>
      <c r="E31" s="139"/>
      <c r="F31" s="140">
        <v>2</v>
      </c>
      <c r="G31" s="141">
        <f>SUM(F10)+F16+F26</f>
        <v>0</v>
      </c>
      <c r="H31" s="142"/>
      <c r="I31" s="143">
        <f>E31+F31*G31/100</f>
        <v>0</v>
      </c>
      <c r="BA31">
        <v>8</v>
      </c>
    </row>
    <row r="32" spans="1:57" ht="13.5" thickBot="1" x14ac:dyDescent="0.25">
      <c r="A32" s="144"/>
      <c r="B32" s="145" t="s">
        <v>72</v>
      </c>
      <c r="C32" s="146"/>
      <c r="D32" s="147"/>
      <c r="E32" s="148"/>
      <c r="F32" s="149"/>
      <c r="G32" s="149"/>
      <c r="H32" s="359">
        <f>SUM(I31)</f>
        <v>0</v>
      </c>
      <c r="I32" s="360"/>
    </row>
    <row r="34" spans="2:9" x14ac:dyDescent="0.2">
      <c r="B34" s="130"/>
      <c r="F34" s="150"/>
      <c r="G34" s="151"/>
      <c r="H34" s="151"/>
      <c r="I34" s="152"/>
    </row>
    <row r="35" spans="2:9" x14ac:dyDescent="0.2">
      <c r="F35" s="150"/>
      <c r="G35" s="151"/>
      <c r="H35" s="151"/>
      <c r="I35" s="152"/>
    </row>
    <row r="36" spans="2:9" x14ac:dyDescent="0.2">
      <c r="F36" s="150"/>
      <c r="G36" s="151"/>
      <c r="H36" s="151"/>
      <c r="I36" s="152"/>
    </row>
    <row r="37" spans="2:9" x14ac:dyDescent="0.2">
      <c r="F37" s="150"/>
      <c r="G37" s="151"/>
      <c r="H37" s="151"/>
      <c r="I37" s="152"/>
    </row>
    <row r="38" spans="2:9" x14ac:dyDescent="0.2">
      <c r="F38" s="150"/>
      <c r="G38" s="151"/>
      <c r="H38" s="151"/>
      <c r="I38" s="152"/>
    </row>
    <row r="39" spans="2:9" x14ac:dyDescent="0.2">
      <c r="F39" s="150"/>
      <c r="G39" s="151"/>
      <c r="H39" s="151"/>
      <c r="I39" s="152"/>
    </row>
    <row r="40" spans="2:9" x14ac:dyDescent="0.2">
      <c r="F40" s="150"/>
      <c r="G40" s="151"/>
      <c r="H40" s="151"/>
      <c r="I40" s="152"/>
    </row>
    <row r="41" spans="2:9" x14ac:dyDescent="0.2">
      <c r="F41" s="150"/>
      <c r="G41" s="151"/>
      <c r="H41" s="151"/>
      <c r="I41" s="152"/>
    </row>
    <row r="42" spans="2:9" x14ac:dyDescent="0.2">
      <c r="F42" s="150"/>
      <c r="G42" s="151"/>
      <c r="H42" s="151"/>
      <c r="I42" s="152"/>
    </row>
    <row r="43" spans="2:9" x14ac:dyDescent="0.2">
      <c r="F43" s="150"/>
      <c r="G43" s="151"/>
      <c r="H43" s="151"/>
      <c r="I43" s="152"/>
    </row>
    <row r="44" spans="2:9" x14ac:dyDescent="0.2">
      <c r="F44" s="150"/>
      <c r="G44" s="151"/>
      <c r="H44" s="151"/>
      <c r="I44" s="152"/>
    </row>
    <row r="45" spans="2:9" x14ac:dyDescent="0.2">
      <c r="F45" s="150"/>
      <c r="G45" s="151"/>
      <c r="H45" s="151"/>
      <c r="I45" s="152"/>
    </row>
    <row r="46" spans="2:9" x14ac:dyDescent="0.2">
      <c r="F46" s="150"/>
      <c r="G46" s="151"/>
      <c r="H46" s="151"/>
      <c r="I46" s="152"/>
    </row>
    <row r="47" spans="2:9" x14ac:dyDescent="0.2">
      <c r="F47" s="150"/>
      <c r="G47" s="151"/>
      <c r="H47" s="151"/>
      <c r="I47" s="152"/>
    </row>
    <row r="48" spans="2:9" x14ac:dyDescent="0.2">
      <c r="F48" s="150"/>
      <c r="G48" s="151"/>
      <c r="H48" s="151"/>
      <c r="I48" s="152"/>
    </row>
    <row r="49" spans="6:9" x14ac:dyDescent="0.2">
      <c r="F49" s="150"/>
      <c r="G49" s="151"/>
      <c r="H49" s="151"/>
      <c r="I49" s="152"/>
    </row>
    <row r="50" spans="6:9" x14ac:dyDescent="0.2">
      <c r="F50" s="150"/>
      <c r="G50" s="151"/>
      <c r="H50" s="151"/>
      <c r="I50" s="152"/>
    </row>
    <row r="51" spans="6:9" x14ac:dyDescent="0.2">
      <c r="F51" s="150"/>
      <c r="G51" s="151"/>
      <c r="H51" s="151"/>
      <c r="I51" s="152"/>
    </row>
    <row r="52" spans="6:9" x14ac:dyDescent="0.2">
      <c r="F52" s="150"/>
      <c r="G52" s="151"/>
      <c r="H52" s="151"/>
      <c r="I52" s="152"/>
    </row>
    <row r="53" spans="6:9" x14ac:dyDescent="0.2">
      <c r="F53" s="150"/>
      <c r="G53" s="151"/>
      <c r="H53" s="151"/>
      <c r="I53" s="152"/>
    </row>
    <row r="54" spans="6:9" x14ac:dyDescent="0.2">
      <c r="F54" s="150"/>
      <c r="G54" s="151"/>
      <c r="H54" s="151"/>
      <c r="I54" s="152"/>
    </row>
    <row r="55" spans="6:9" x14ac:dyDescent="0.2">
      <c r="F55" s="150"/>
      <c r="G55" s="151"/>
      <c r="H55" s="151"/>
      <c r="I55" s="152"/>
    </row>
    <row r="56" spans="6:9" x14ac:dyDescent="0.2">
      <c r="F56" s="150"/>
      <c r="G56" s="151"/>
      <c r="H56" s="151"/>
      <c r="I56" s="152"/>
    </row>
    <row r="57" spans="6:9" x14ac:dyDescent="0.2">
      <c r="F57" s="150"/>
      <c r="G57" s="151"/>
      <c r="H57" s="151"/>
      <c r="I57" s="152"/>
    </row>
    <row r="58" spans="6:9" x14ac:dyDescent="0.2">
      <c r="F58" s="150"/>
      <c r="G58" s="151"/>
      <c r="H58" s="151"/>
      <c r="I58" s="152"/>
    </row>
    <row r="59" spans="6:9" x14ac:dyDescent="0.2">
      <c r="F59" s="150"/>
      <c r="G59" s="151"/>
      <c r="H59" s="151"/>
      <c r="I59" s="152"/>
    </row>
    <row r="60" spans="6:9" x14ac:dyDescent="0.2">
      <c r="F60" s="150"/>
      <c r="G60" s="151"/>
      <c r="H60" s="151"/>
      <c r="I60" s="152"/>
    </row>
    <row r="61" spans="6:9" x14ac:dyDescent="0.2">
      <c r="F61" s="150"/>
      <c r="G61" s="151"/>
      <c r="H61" s="151"/>
      <c r="I61" s="152"/>
    </row>
    <row r="62" spans="6:9" x14ac:dyDescent="0.2">
      <c r="F62" s="150"/>
      <c r="G62" s="151"/>
      <c r="H62" s="151"/>
      <c r="I62" s="152"/>
    </row>
    <row r="63" spans="6:9" x14ac:dyDescent="0.2">
      <c r="F63" s="150"/>
      <c r="G63" s="151"/>
      <c r="H63" s="151"/>
      <c r="I63" s="152"/>
    </row>
    <row r="64" spans="6:9" x14ac:dyDescent="0.2">
      <c r="F64" s="150"/>
      <c r="G64" s="151"/>
      <c r="H64" s="151"/>
      <c r="I64" s="152"/>
    </row>
    <row r="65" spans="6:9" x14ac:dyDescent="0.2">
      <c r="F65" s="150"/>
      <c r="G65" s="151"/>
      <c r="H65" s="151"/>
      <c r="I65" s="152"/>
    </row>
    <row r="66" spans="6:9" x14ac:dyDescent="0.2">
      <c r="F66" s="150"/>
      <c r="G66" s="151"/>
      <c r="H66" s="151"/>
      <c r="I66" s="152"/>
    </row>
    <row r="67" spans="6:9" x14ac:dyDescent="0.2">
      <c r="F67" s="150"/>
      <c r="G67" s="151"/>
      <c r="H67" s="151"/>
      <c r="I67" s="152"/>
    </row>
    <row r="68" spans="6:9" x14ac:dyDescent="0.2">
      <c r="F68" s="150"/>
      <c r="G68" s="151"/>
      <c r="H68" s="151"/>
      <c r="I68" s="152"/>
    </row>
    <row r="69" spans="6:9" x14ac:dyDescent="0.2">
      <c r="F69" s="150"/>
      <c r="G69" s="151"/>
      <c r="H69" s="151"/>
      <c r="I69" s="152"/>
    </row>
    <row r="70" spans="6:9" x14ac:dyDescent="0.2">
      <c r="F70" s="150"/>
      <c r="G70" s="151"/>
      <c r="H70" s="151"/>
      <c r="I70" s="152"/>
    </row>
    <row r="71" spans="6:9" x14ac:dyDescent="0.2">
      <c r="F71" s="150"/>
      <c r="G71" s="151"/>
      <c r="H71" s="151"/>
      <c r="I71" s="152"/>
    </row>
    <row r="72" spans="6:9" x14ac:dyDescent="0.2">
      <c r="F72" s="150"/>
      <c r="G72" s="151"/>
      <c r="H72" s="151"/>
      <c r="I72" s="152"/>
    </row>
    <row r="73" spans="6:9" x14ac:dyDescent="0.2">
      <c r="F73" s="150"/>
      <c r="G73" s="151"/>
      <c r="H73" s="151"/>
      <c r="I73" s="152"/>
    </row>
    <row r="74" spans="6:9" x14ac:dyDescent="0.2">
      <c r="F74" s="150"/>
      <c r="G74" s="151"/>
      <c r="H74" s="151"/>
      <c r="I74" s="152"/>
    </row>
    <row r="75" spans="6:9" x14ac:dyDescent="0.2">
      <c r="F75" s="150"/>
      <c r="G75" s="151"/>
      <c r="H75" s="151"/>
      <c r="I75" s="152"/>
    </row>
    <row r="76" spans="6:9" x14ac:dyDescent="0.2">
      <c r="F76" s="150"/>
      <c r="G76" s="151"/>
      <c r="H76" s="151"/>
      <c r="I76" s="152"/>
    </row>
    <row r="77" spans="6:9" x14ac:dyDescent="0.2">
      <c r="F77" s="150"/>
      <c r="G77" s="151"/>
      <c r="H77" s="151"/>
      <c r="I77" s="152"/>
    </row>
    <row r="78" spans="6:9" x14ac:dyDescent="0.2">
      <c r="F78" s="150"/>
      <c r="G78" s="151"/>
      <c r="H78" s="151"/>
      <c r="I78" s="152"/>
    </row>
    <row r="79" spans="6:9" x14ac:dyDescent="0.2">
      <c r="F79" s="150"/>
      <c r="G79" s="151"/>
      <c r="H79" s="151"/>
      <c r="I79" s="152"/>
    </row>
    <row r="80" spans="6:9" x14ac:dyDescent="0.2">
      <c r="F80" s="150"/>
      <c r="G80" s="151"/>
      <c r="H80" s="151"/>
      <c r="I80" s="152"/>
    </row>
    <row r="81" spans="6:9" x14ac:dyDescent="0.2">
      <c r="F81" s="150"/>
      <c r="G81" s="151"/>
      <c r="H81" s="151"/>
      <c r="I81" s="152"/>
    </row>
    <row r="82" spans="6:9" x14ac:dyDescent="0.2">
      <c r="F82" s="150"/>
      <c r="G82" s="151"/>
      <c r="H82" s="151"/>
      <c r="I82" s="152"/>
    </row>
    <row r="83" spans="6:9" x14ac:dyDescent="0.2">
      <c r="F83" s="150"/>
      <c r="G83" s="151"/>
      <c r="H83" s="151"/>
      <c r="I83" s="152"/>
    </row>
  </sheetData>
  <mergeCells count="8">
    <mergeCell ref="A1:B1"/>
    <mergeCell ref="C1:F1"/>
    <mergeCell ref="A2:B2"/>
    <mergeCell ref="G2:I2"/>
    <mergeCell ref="H32:I32"/>
    <mergeCell ref="A6:I6"/>
    <mergeCell ref="A12:I12"/>
    <mergeCell ref="A18:I18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showZeros="0" tabSelected="1" topLeftCell="A86" zoomScaleNormal="100" workbookViewId="0">
      <selection activeCell="F123" sqref="F123"/>
    </sheetView>
  </sheetViews>
  <sheetFormatPr defaultColWidth="9.140625" defaultRowHeight="12.75" x14ac:dyDescent="0.2"/>
  <cols>
    <col min="1" max="1" width="10.7109375" style="153" customWidth="1"/>
    <col min="2" max="2" width="10.5703125" style="153" customWidth="1"/>
    <col min="3" max="3" width="44.7109375" style="153" customWidth="1"/>
    <col min="4" max="4" width="4.5703125" style="153" customWidth="1"/>
    <col min="5" max="5" width="11.42578125" style="220" bestFit="1" customWidth="1"/>
    <col min="6" max="6" width="10.85546875" style="153" bestFit="1" customWidth="1"/>
    <col min="7" max="7" width="13.5703125" style="153" customWidth="1"/>
    <col min="8" max="8" width="14" style="153" customWidth="1"/>
    <col min="9" max="9" width="5.5703125" style="153" customWidth="1"/>
    <col min="10" max="10" width="27.7109375" style="219" customWidth="1"/>
    <col min="11" max="16384" width="9.140625" style="153"/>
  </cols>
  <sheetData>
    <row r="1" spans="1:10" ht="15.75" x14ac:dyDescent="0.25">
      <c r="A1" s="365" t="s">
        <v>458</v>
      </c>
      <c r="B1" s="365"/>
      <c r="C1" s="365"/>
      <c r="D1" s="365"/>
      <c r="E1" s="365"/>
      <c r="F1" s="365"/>
      <c r="G1" s="365"/>
      <c r="I1" s="154"/>
      <c r="J1" s="155"/>
    </row>
    <row r="2" spans="1:10" ht="14.25" customHeight="1" thickBot="1" x14ac:dyDescent="0.25">
      <c r="A2" s="156"/>
      <c r="B2" s="157"/>
      <c r="C2" s="158"/>
      <c r="D2" s="158"/>
      <c r="E2" s="159"/>
      <c r="F2" s="158"/>
      <c r="G2" s="158"/>
      <c r="I2" s="160"/>
      <c r="J2" s="161"/>
    </row>
    <row r="3" spans="1:10" ht="27" customHeight="1" thickTop="1" x14ac:dyDescent="0.2">
      <c r="A3" s="349" t="s">
        <v>59</v>
      </c>
      <c r="B3" s="350"/>
      <c r="C3" s="162" t="s">
        <v>73</v>
      </c>
      <c r="D3" s="163"/>
      <c r="E3" s="164" t="s">
        <v>74</v>
      </c>
      <c r="F3" s="165" t="str">
        <f>'Rekapitulace - INV'!H1</f>
        <v>1</v>
      </c>
      <c r="G3" s="163"/>
      <c r="H3" s="166"/>
      <c r="I3" s="167"/>
      <c r="J3" s="250"/>
    </row>
    <row r="4" spans="1:10" ht="13.5" thickBot="1" x14ac:dyDescent="0.25">
      <c r="A4" s="366" t="s">
        <v>62</v>
      </c>
      <c r="B4" s="355"/>
      <c r="C4" s="106" t="s">
        <v>382</v>
      </c>
      <c r="D4" s="169"/>
      <c r="E4" s="367"/>
      <c r="F4" s="368"/>
      <c r="G4" s="368"/>
      <c r="H4" s="170"/>
      <c r="I4" s="167"/>
    </row>
    <row r="5" spans="1:10" ht="13.5" thickTop="1" x14ac:dyDescent="0.2">
      <c r="A5" s="172"/>
      <c r="B5" s="156"/>
      <c r="C5" s="156"/>
      <c r="D5" s="156"/>
      <c r="E5" s="173"/>
      <c r="F5" s="156"/>
      <c r="G5" s="174"/>
      <c r="I5" s="167"/>
      <c r="J5" s="161"/>
    </row>
    <row r="6" spans="1:10" ht="20.100000000000001" customHeight="1" x14ac:dyDescent="0.2">
      <c r="A6" s="364" t="s">
        <v>459</v>
      </c>
      <c r="B6" s="364"/>
      <c r="C6" s="364"/>
      <c r="D6" s="364"/>
      <c r="E6" s="364"/>
      <c r="F6" s="364"/>
      <c r="G6" s="364"/>
      <c r="I6" s="167"/>
      <c r="J6" s="161"/>
    </row>
    <row r="7" spans="1:10" x14ac:dyDescent="0.2">
      <c r="A7" s="175" t="s">
        <v>75</v>
      </c>
      <c r="B7" s="176" t="s">
        <v>76</v>
      </c>
      <c r="C7" s="176" t="s">
        <v>77</v>
      </c>
      <c r="D7" s="176" t="s">
        <v>78</v>
      </c>
      <c r="E7" s="177" t="s">
        <v>79</v>
      </c>
      <c r="F7" s="176" t="s">
        <v>80</v>
      </c>
      <c r="G7" s="178" t="s">
        <v>81</v>
      </c>
      <c r="H7" s="178" t="s">
        <v>82</v>
      </c>
      <c r="I7" s="179"/>
      <c r="J7" s="258" t="s">
        <v>449</v>
      </c>
    </row>
    <row r="8" spans="1:10" x14ac:dyDescent="0.2">
      <c r="A8" s="262" t="s">
        <v>456</v>
      </c>
      <c r="B8" s="263" t="s">
        <v>61</v>
      </c>
      <c r="C8" s="264" t="s">
        <v>83</v>
      </c>
      <c r="D8" s="181"/>
      <c r="E8" s="182"/>
      <c r="F8" s="182"/>
      <c r="G8" s="183"/>
      <c r="H8" s="183"/>
      <c r="I8" s="160"/>
      <c r="J8" s="256"/>
    </row>
    <row r="9" spans="1:10" x14ac:dyDescent="0.2">
      <c r="A9" s="278"/>
      <c r="B9" s="251" t="s">
        <v>122</v>
      </c>
      <c r="C9" s="279" t="s">
        <v>254</v>
      </c>
      <c r="D9" s="252" t="s">
        <v>85</v>
      </c>
      <c r="E9" s="253">
        <v>1</v>
      </c>
      <c r="F9" s="320"/>
      <c r="G9" s="253">
        <f t="shared" ref="G9:G14" si="0">E9*F9</f>
        <v>0</v>
      </c>
      <c r="H9" s="255" t="s">
        <v>86</v>
      </c>
      <c r="I9" s="280"/>
      <c r="J9" s="281" t="s">
        <v>466</v>
      </c>
    </row>
    <row r="10" spans="1:10" x14ac:dyDescent="0.2">
      <c r="A10" s="278"/>
      <c r="B10" s="251" t="s">
        <v>123</v>
      </c>
      <c r="C10" s="279" t="s">
        <v>255</v>
      </c>
      <c r="D10" s="252" t="s">
        <v>85</v>
      </c>
      <c r="E10" s="253">
        <v>1</v>
      </c>
      <c r="F10" s="320"/>
      <c r="G10" s="253">
        <f t="shared" si="0"/>
        <v>0</v>
      </c>
      <c r="H10" s="255" t="s">
        <v>86</v>
      </c>
      <c r="I10" s="280"/>
      <c r="J10" s="281" t="s">
        <v>467</v>
      </c>
    </row>
    <row r="11" spans="1:10" x14ac:dyDescent="0.2">
      <c r="A11" s="278"/>
      <c r="B11" s="251" t="s">
        <v>133</v>
      </c>
      <c r="C11" s="225" t="s">
        <v>367</v>
      </c>
      <c r="D11" s="252" t="s">
        <v>85</v>
      </c>
      <c r="E11" s="253">
        <v>1</v>
      </c>
      <c r="F11" s="320"/>
      <c r="G11" s="254">
        <f t="shared" si="0"/>
        <v>0</v>
      </c>
      <c r="H11" s="255" t="s">
        <v>86</v>
      </c>
      <c r="I11" s="280"/>
      <c r="J11" s="281" t="s">
        <v>453</v>
      </c>
    </row>
    <row r="12" spans="1:10" x14ac:dyDescent="0.2">
      <c r="A12" s="278"/>
      <c r="B12" s="251" t="s">
        <v>87</v>
      </c>
      <c r="C12" s="225" t="s">
        <v>65</v>
      </c>
      <c r="D12" s="252" t="s">
        <v>110</v>
      </c>
      <c r="E12" s="282">
        <v>1</v>
      </c>
      <c r="F12" s="320"/>
      <c r="G12" s="254">
        <f t="shared" si="0"/>
        <v>0</v>
      </c>
      <c r="H12" s="255" t="s">
        <v>86</v>
      </c>
      <c r="I12" s="283"/>
      <c r="J12" s="284"/>
    </row>
    <row r="13" spans="1:10" x14ac:dyDescent="0.2">
      <c r="A13" s="278"/>
      <c r="B13" s="251" t="s">
        <v>88</v>
      </c>
      <c r="C13" s="225" t="s">
        <v>89</v>
      </c>
      <c r="D13" s="252" t="s">
        <v>110</v>
      </c>
      <c r="E13" s="282">
        <v>1</v>
      </c>
      <c r="F13" s="320"/>
      <c r="G13" s="254">
        <f t="shared" si="0"/>
        <v>0</v>
      </c>
      <c r="H13" s="255" t="s">
        <v>86</v>
      </c>
      <c r="I13" s="280"/>
      <c r="J13" s="281"/>
    </row>
    <row r="14" spans="1:10" x14ac:dyDescent="0.2">
      <c r="A14" s="278"/>
      <c r="B14" s="251" t="s">
        <v>90</v>
      </c>
      <c r="C14" s="225" t="s">
        <v>91</v>
      </c>
      <c r="D14" s="252" t="s">
        <v>110</v>
      </c>
      <c r="E14" s="282">
        <v>1</v>
      </c>
      <c r="F14" s="320"/>
      <c r="G14" s="254">
        <f t="shared" si="0"/>
        <v>0</v>
      </c>
      <c r="H14" s="255" t="s">
        <v>86</v>
      </c>
      <c r="I14" s="280"/>
      <c r="J14" s="281"/>
    </row>
    <row r="15" spans="1:10" x14ac:dyDescent="0.2">
      <c r="A15" s="321"/>
      <c r="B15" s="322" t="s">
        <v>92</v>
      </c>
      <c r="C15" s="323" t="str">
        <f>CONCATENATE(B8," ",C8)</f>
        <v>1 Výrobky truhlářské typické</v>
      </c>
      <c r="D15" s="324"/>
      <c r="E15" s="325"/>
      <c r="F15" s="325"/>
      <c r="G15" s="326">
        <f>SUM(G9:G14)</f>
        <v>0</v>
      </c>
      <c r="H15" s="326"/>
      <c r="I15" s="283"/>
      <c r="J15" s="284"/>
    </row>
    <row r="16" spans="1:10" x14ac:dyDescent="0.2">
      <c r="A16" s="290" t="s">
        <v>456</v>
      </c>
      <c r="B16" s="291" t="s">
        <v>93</v>
      </c>
      <c r="C16" s="292" t="s">
        <v>94</v>
      </c>
      <c r="D16" s="293"/>
      <c r="E16" s="294"/>
      <c r="F16" s="294"/>
      <c r="G16" s="295"/>
      <c r="H16" s="296"/>
      <c r="I16" s="283"/>
      <c r="J16" s="284"/>
    </row>
    <row r="17" spans="1:10" x14ac:dyDescent="0.2">
      <c r="A17" s="278"/>
      <c r="B17" s="251" t="s">
        <v>100</v>
      </c>
      <c r="C17" s="225" t="s">
        <v>439</v>
      </c>
      <c r="D17" s="252" t="s">
        <v>85</v>
      </c>
      <c r="E17" s="253">
        <v>6</v>
      </c>
      <c r="F17" s="320"/>
      <c r="G17" s="254">
        <f>E17*F17</f>
        <v>0</v>
      </c>
      <c r="H17" s="255" t="s">
        <v>86</v>
      </c>
      <c r="I17" s="280"/>
      <c r="J17" s="363" t="s">
        <v>468</v>
      </c>
    </row>
    <row r="18" spans="1:10" x14ac:dyDescent="0.2">
      <c r="A18" s="278"/>
      <c r="B18" s="251" t="s">
        <v>421</v>
      </c>
      <c r="C18" s="225" t="s">
        <v>438</v>
      </c>
      <c r="D18" s="252" t="s">
        <v>85</v>
      </c>
      <c r="E18" s="253">
        <v>6</v>
      </c>
      <c r="F18" s="320"/>
      <c r="G18" s="254">
        <f>E18*F18</f>
        <v>0</v>
      </c>
      <c r="H18" s="255" t="s">
        <v>86</v>
      </c>
      <c r="I18" s="280"/>
      <c r="J18" s="363"/>
    </row>
    <row r="19" spans="1:10" x14ac:dyDescent="0.2">
      <c r="A19" s="278"/>
      <c r="B19" s="251" t="s">
        <v>150</v>
      </c>
      <c r="C19" s="225" t="s">
        <v>374</v>
      </c>
      <c r="D19" s="252" t="s">
        <v>85</v>
      </c>
      <c r="E19" s="253">
        <v>1</v>
      </c>
      <c r="F19" s="320"/>
      <c r="G19" s="254">
        <f>E19*F19</f>
        <v>0</v>
      </c>
      <c r="H19" s="255" t="s">
        <v>86</v>
      </c>
      <c r="I19" s="280"/>
      <c r="J19" s="281" t="s">
        <v>452</v>
      </c>
    </row>
    <row r="20" spans="1:10" x14ac:dyDescent="0.2">
      <c r="A20" s="278"/>
      <c r="B20" s="251" t="s">
        <v>151</v>
      </c>
      <c r="C20" s="225" t="s">
        <v>295</v>
      </c>
      <c r="D20" s="252" t="s">
        <v>85</v>
      </c>
      <c r="E20" s="253">
        <v>2</v>
      </c>
      <c r="F20" s="320"/>
      <c r="G20" s="254">
        <f t="shared" ref="G20" si="1">E20*F20</f>
        <v>0</v>
      </c>
      <c r="H20" s="255" t="s">
        <v>86</v>
      </c>
      <c r="I20" s="280"/>
      <c r="J20" s="281" t="s">
        <v>454</v>
      </c>
    </row>
    <row r="21" spans="1:10" x14ac:dyDescent="0.2">
      <c r="A21" s="278"/>
      <c r="B21" s="251" t="s">
        <v>87</v>
      </c>
      <c r="C21" s="225" t="s">
        <v>65</v>
      </c>
      <c r="D21" s="252" t="s">
        <v>110</v>
      </c>
      <c r="E21" s="282">
        <v>1</v>
      </c>
      <c r="F21" s="320"/>
      <c r="G21" s="254">
        <f t="shared" ref="G21:G23" si="2">E21*F21</f>
        <v>0</v>
      </c>
      <c r="H21" s="255" t="s">
        <v>86</v>
      </c>
      <c r="I21" s="283"/>
      <c r="J21" s="284"/>
    </row>
    <row r="22" spans="1:10" x14ac:dyDescent="0.2">
      <c r="A22" s="278"/>
      <c r="B22" s="251" t="s">
        <v>105</v>
      </c>
      <c r="C22" s="225" t="s">
        <v>106</v>
      </c>
      <c r="D22" s="252" t="s">
        <v>110</v>
      </c>
      <c r="E22" s="282">
        <v>1</v>
      </c>
      <c r="F22" s="320"/>
      <c r="G22" s="254">
        <f t="shared" si="2"/>
        <v>0</v>
      </c>
      <c r="H22" s="255" t="s">
        <v>86</v>
      </c>
      <c r="I22" s="283"/>
      <c r="J22" s="284"/>
    </row>
    <row r="23" spans="1:10" x14ac:dyDescent="0.2">
      <c r="A23" s="278"/>
      <c r="B23" s="251" t="s">
        <v>107</v>
      </c>
      <c r="C23" s="225" t="s">
        <v>108</v>
      </c>
      <c r="D23" s="252" t="s">
        <v>110</v>
      </c>
      <c r="E23" s="282">
        <v>1</v>
      </c>
      <c r="F23" s="320"/>
      <c r="G23" s="254">
        <f t="shared" si="2"/>
        <v>0</v>
      </c>
      <c r="H23" s="255" t="s">
        <v>86</v>
      </c>
      <c r="I23" s="280"/>
      <c r="J23" s="281"/>
    </row>
    <row r="24" spans="1:10" x14ac:dyDescent="0.2">
      <c r="A24" s="321"/>
      <c r="B24" s="322" t="s">
        <v>92</v>
      </c>
      <c r="C24" s="323" t="str">
        <f>CONCATENATE(B16," ",C16)</f>
        <v>2 Výrobky truhlářské atypické</v>
      </c>
      <c r="D24" s="324"/>
      <c r="E24" s="327"/>
      <c r="F24" s="328"/>
      <c r="G24" s="326">
        <f>SUM(G17:G23)</f>
        <v>0</v>
      </c>
      <c r="H24" s="326"/>
      <c r="I24" s="280"/>
      <c r="J24" s="281"/>
    </row>
    <row r="25" spans="1:10" x14ac:dyDescent="0.2">
      <c r="A25" s="299"/>
      <c r="B25" s="300"/>
      <c r="C25" s="300"/>
      <c r="D25" s="300"/>
      <c r="E25" s="301"/>
      <c r="F25" s="300"/>
      <c r="G25" s="302"/>
      <c r="H25" s="303"/>
      <c r="I25" s="304"/>
      <c r="J25" s="305"/>
    </row>
    <row r="26" spans="1:10" ht="20.100000000000001" customHeight="1" x14ac:dyDescent="0.2">
      <c r="A26" s="362" t="s">
        <v>460</v>
      </c>
      <c r="B26" s="362"/>
      <c r="C26" s="362"/>
      <c r="D26" s="362"/>
      <c r="E26" s="362"/>
      <c r="F26" s="362"/>
      <c r="G26" s="362"/>
      <c r="H26" s="303"/>
      <c r="I26" s="304"/>
      <c r="J26" s="305"/>
    </row>
    <row r="27" spans="1:10" x14ac:dyDescent="0.2">
      <c r="A27" s="285" t="s">
        <v>456</v>
      </c>
      <c r="B27" s="306" t="s">
        <v>93</v>
      </c>
      <c r="C27" s="292" t="s">
        <v>94</v>
      </c>
      <c r="D27" s="293"/>
      <c r="E27" s="294"/>
      <c r="F27" s="294"/>
      <c r="G27" s="295"/>
      <c r="H27" s="296"/>
      <c r="I27" s="283"/>
      <c r="J27" s="284"/>
    </row>
    <row r="28" spans="1:10" x14ac:dyDescent="0.2">
      <c r="A28" s="278"/>
      <c r="B28" s="251" t="s">
        <v>152</v>
      </c>
      <c r="C28" s="225" t="s">
        <v>375</v>
      </c>
      <c r="D28" s="252" t="s">
        <v>85</v>
      </c>
      <c r="E28" s="253">
        <v>1</v>
      </c>
      <c r="F28" s="320"/>
      <c r="G28" s="254">
        <f>E28*F28</f>
        <v>0</v>
      </c>
      <c r="H28" s="255" t="s">
        <v>86</v>
      </c>
      <c r="I28" s="280"/>
      <c r="J28" s="281" t="s">
        <v>450</v>
      </c>
    </row>
    <row r="29" spans="1:10" x14ac:dyDescent="0.2">
      <c r="A29" s="278"/>
      <c r="B29" s="251" t="s">
        <v>155</v>
      </c>
      <c r="C29" s="225" t="s">
        <v>297</v>
      </c>
      <c r="D29" s="252" t="s">
        <v>85</v>
      </c>
      <c r="E29" s="253">
        <v>1</v>
      </c>
      <c r="F29" s="320"/>
      <c r="G29" s="254">
        <f t="shared" ref="G29:G42" si="3">E29*F29</f>
        <v>0</v>
      </c>
      <c r="H29" s="255" t="s">
        <v>86</v>
      </c>
      <c r="I29" s="280"/>
      <c r="J29" s="281" t="s">
        <v>451</v>
      </c>
    </row>
    <row r="30" spans="1:10" x14ac:dyDescent="0.2">
      <c r="A30" s="278"/>
      <c r="B30" s="251" t="s">
        <v>156</v>
      </c>
      <c r="C30" s="225" t="s">
        <v>298</v>
      </c>
      <c r="D30" s="252" t="s">
        <v>85</v>
      </c>
      <c r="E30" s="253">
        <v>1</v>
      </c>
      <c r="F30" s="320"/>
      <c r="G30" s="254">
        <f t="shared" si="3"/>
        <v>0</v>
      </c>
      <c r="H30" s="255" t="s">
        <v>86</v>
      </c>
      <c r="I30" s="280"/>
      <c r="J30" s="281" t="s">
        <v>451</v>
      </c>
    </row>
    <row r="31" spans="1:10" x14ac:dyDescent="0.2">
      <c r="A31" s="278"/>
      <c r="B31" s="251" t="s">
        <v>157</v>
      </c>
      <c r="C31" s="225" t="s">
        <v>299</v>
      </c>
      <c r="D31" s="252" t="s">
        <v>85</v>
      </c>
      <c r="E31" s="253">
        <v>1</v>
      </c>
      <c r="F31" s="320"/>
      <c r="G31" s="254">
        <f t="shared" si="3"/>
        <v>0</v>
      </c>
      <c r="H31" s="255" t="s">
        <v>86</v>
      </c>
      <c r="I31" s="280"/>
      <c r="J31" s="281" t="s">
        <v>451</v>
      </c>
    </row>
    <row r="32" spans="1:10" x14ac:dyDescent="0.2">
      <c r="A32" s="278"/>
      <c r="B32" s="251" t="s">
        <v>158</v>
      </c>
      <c r="C32" s="225" t="s">
        <v>300</v>
      </c>
      <c r="D32" s="252" t="s">
        <v>85</v>
      </c>
      <c r="E32" s="253">
        <v>1</v>
      </c>
      <c r="F32" s="320"/>
      <c r="G32" s="254">
        <f t="shared" si="3"/>
        <v>0</v>
      </c>
      <c r="H32" s="255" t="s">
        <v>86</v>
      </c>
      <c r="I32" s="280"/>
      <c r="J32" s="281" t="s">
        <v>455</v>
      </c>
    </row>
    <row r="33" spans="1:10" x14ac:dyDescent="0.2">
      <c r="A33" s="278"/>
      <c r="B33" s="251" t="s">
        <v>159</v>
      </c>
      <c r="C33" s="225" t="s">
        <v>300</v>
      </c>
      <c r="D33" s="252" t="s">
        <v>85</v>
      </c>
      <c r="E33" s="253">
        <v>1</v>
      </c>
      <c r="F33" s="320"/>
      <c r="G33" s="254">
        <f t="shared" si="3"/>
        <v>0</v>
      </c>
      <c r="H33" s="255" t="s">
        <v>86</v>
      </c>
      <c r="I33" s="280"/>
      <c r="J33" s="281" t="s">
        <v>455</v>
      </c>
    </row>
    <row r="34" spans="1:10" x14ac:dyDescent="0.2">
      <c r="A34" s="278"/>
      <c r="B34" s="251" t="s">
        <v>160</v>
      </c>
      <c r="C34" s="225" t="s">
        <v>300</v>
      </c>
      <c r="D34" s="252" t="s">
        <v>85</v>
      </c>
      <c r="E34" s="253">
        <v>1</v>
      </c>
      <c r="F34" s="320"/>
      <c r="G34" s="254">
        <f t="shared" si="3"/>
        <v>0</v>
      </c>
      <c r="H34" s="255" t="s">
        <v>86</v>
      </c>
      <c r="I34" s="280"/>
      <c r="J34" s="281" t="s">
        <v>455</v>
      </c>
    </row>
    <row r="35" spans="1:10" x14ac:dyDescent="0.2">
      <c r="A35" s="278"/>
      <c r="B35" s="251" t="s">
        <v>161</v>
      </c>
      <c r="C35" s="225" t="s">
        <v>300</v>
      </c>
      <c r="D35" s="252" t="s">
        <v>85</v>
      </c>
      <c r="E35" s="253">
        <v>1</v>
      </c>
      <c r="F35" s="320"/>
      <c r="G35" s="254">
        <f t="shared" si="3"/>
        <v>0</v>
      </c>
      <c r="H35" s="255" t="s">
        <v>86</v>
      </c>
      <c r="I35" s="280"/>
      <c r="J35" s="281" t="s">
        <v>455</v>
      </c>
    </row>
    <row r="36" spans="1:10" x14ac:dyDescent="0.2">
      <c r="A36" s="278"/>
      <c r="B36" s="251" t="s">
        <v>162</v>
      </c>
      <c r="C36" s="225" t="s">
        <v>376</v>
      </c>
      <c r="D36" s="252" t="s">
        <v>85</v>
      </c>
      <c r="E36" s="253">
        <v>6</v>
      </c>
      <c r="F36" s="320"/>
      <c r="G36" s="254">
        <f t="shared" si="3"/>
        <v>0</v>
      </c>
      <c r="H36" s="255" t="s">
        <v>86</v>
      </c>
      <c r="I36" s="280"/>
      <c r="J36" s="281" t="s">
        <v>455</v>
      </c>
    </row>
    <row r="37" spans="1:10" x14ac:dyDescent="0.2">
      <c r="A37" s="278"/>
      <c r="B37" s="251" t="s">
        <v>163</v>
      </c>
      <c r="C37" s="225" t="s">
        <v>302</v>
      </c>
      <c r="D37" s="252" t="s">
        <v>85</v>
      </c>
      <c r="E37" s="253">
        <v>1</v>
      </c>
      <c r="F37" s="320"/>
      <c r="G37" s="254">
        <f t="shared" si="3"/>
        <v>0</v>
      </c>
      <c r="H37" s="255" t="s">
        <v>86</v>
      </c>
      <c r="I37" s="280"/>
      <c r="J37" s="281" t="s">
        <v>450</v>
      </c>
    </row>
    <row r="38" spans="1:10" x14ac:dyDescent="0.2">
      <c r="A38" s="278"/>
      <c r="B38" s="251" t="s">
        <v>179</v>
      </c>
      <c r="C38" s="225" t="s">
        <v>304</v>
      </c>
      <c r="D38" s="252" t="s">
        <v>85</v>
      </c>
      <c r="E38" s="253">
        <v>1</v>
      </c>
      <c r="F38" s="320"/>
      <c r="G38" s="254">
        <f t="shared" si="3"/>
        <v>0</v>
      </c>
      <c r="H38" s="255" t="s">
        <v>86</v>
      </c>
      <c r="I38" s="280"/>
      <c r="J38" s="281" t="s">
        <v>455</v>
      </c>
    </row>
    <row r="39" spans="1:10" x14ac:dyDescent="0.2">
      <c r="A39" s="278"/>
      <c r="B39" s="251" t="s">
        <v>180</v>
      </c>
      <c r="C39" s="225" t="s">
        <v>304</v>
      </c>
      <c r="D39" s="252" t="s">
        <v>85</v>
      </c>
      <c r="E39" s="253">
        <v>1</v>
      </c>
      <c r="F39" s="320"/>
      <c r="G39" s="254">
        <f t="shared" si="3"/>
        <v>0</v>
      </c>
      <c r="H39" s="255" t="s">
        <v>86</v>
      </c>
      <c r="I39" s="280"/>
      <c r="J39" s="281" t="s">
        <v>455</v>
      </c>
    </row>
    <row r="40" spans="1:10" x14ac:dyDescent="0.2">
      <c r="A40" s="278"/>
      <c r="B40" s="251" t="s">
        <v>87</v>
      </c>
      <c r="C40" s="225" t="s">
        <v>65</v>
      </c>
      <c r="D40" s="252" t="s">
        <v>110</v>
      </c>
      <c r="E40" s="282">
        <v>1</v>
      </c>
      <c r="F40" s="320"/>
      <c r="G40" s="254">
        <f t="shared" si="3"/>
        <v>0</v>
      </c>
      <c r="H40" s="255" t="s">
        <v>86</v>
      </c>
      <c r="I40" s="283"/>
      <c r="J40" s="284"/>
    </row>
    <row r="41" spans="1:10" x14ac:dyDescent="0.2">
      <c r="A41" s="278"/>
      <c r="B41" s="251" t="s">
        <v>105</v>
      </c>
      <c r="C41" s="225" t="s">
        <v>106</v>
      </c>
      <c r="D41" s="252" t="s">
        <v>110</v>
      </c>
      <c r="E41" s="282">
        <v>1</v>
      </c>
      <c r="F41" s="320"/>
      <c r="G41" s="254">
        <f t="shared" si="3"/>
        <v>0</v>
      </c>
      <c r="H41" s="255" t="s">
        <v>86</v>
      </c>
      <c r="I41" s="283"/>
      <c r="J41" s="284"/>
    </row>
    <row r="42" spans="1:10" x14ac:dyDescent="0.2">
      <c r="A42" s="278"/>
      <c r="B42" s="251" t="s">
        <v>107</v>
      </c>
      <c r="C42" s="225" t="s">
        <v>108</v>
      </c>
      <c r="D42" s="252" t="s">
        <v>110</v>
      </c>
      <c r="E42" s="282">
        <v>1</v>
      </c>
      <c r="F42" s="320"/>
      <c r="G42" s="254">
        <f t="shared" si="3"/>
        <v>0</v>
      </c>
      <c r="H42" s="255" t="s">
        <v>86</v>
      </c>
      <c r="I42" s="280"/>
      <c r="J42" s="281"/>
    </row>
    <row r="43" spans="1:10" x14ac:dyDescent="0.2">
      <c r="A43" s="285"/>
      <c r="B43" s="286" t="s">
        <v>92</v>
      </c>
      <c r="C43" s="287" t="str">
        <f>CONCATENATE(B27," ",C27)</f>
        <v>2 Výrobky truhlářské atypické</v>
      </c>
      <c r="D43" s="288"/>
      <c r="E43" s="297"/>
      <c r="F43" s="298"/>
      <c r="G43" s="289">
        <f>SUM(G28:G42)</f>
        <v>0</v>
      </c>
      <c r="H43" s="289"/>
      <c r="I43" s="280"/>
      <c r="J43" s="281"/>
    </row>
    <row r="44" spans="1:10" x14ac:dyDescent="0.2">
      <c r="A44" s="290" t="s">
        <v>456</v>
      </c>
      <c r="B44" s="291" t="s">
        <v>113</v>
      </c>
      <c r="C44" s="307" t="s">
        <v>186</v>
      </c>
      <c r="D44" s="308"/>
      <c r="E44" s="309"/>
      <c r="F44" s="309"/>
      <c r="G44" s="310"/>
      <c r="H44" s="296"/>
      <c r="I44" s="283"/>
      <c r="J44" s="284"/>
    </row>
    <row r="45" spans="1:10" x14ac:dyDescent="0.2">
      <c r="A45" s="278"/>
      <c r="B45" s="259" t="s">
        <v>192</v>
      </c>
      <c r="C45" s="225" t="s">
        <v>309</v>
      </c>
      <c r="D45" s="252" t="s">
        <v>85</v>
      </c>
      <c r="E45" s="253">
        <v>1</v>
      </c>
      <c r="F45" s="320"/>
      <c r="G45" s="261">
        <f t="shared" ref="G45:G46" si="4">E45*F45</f>
        <v>0</v>
      </c>
      <c r="H45" s="255" t="s">
        <v>86</v>
      </c>
      <c r="I45" s="311"/>
      <c r="J45" s="281" t="s">
        <v>450</v>
      </c>
    </row>
    <row r="46" spans="1:10" x14ac:dyDescent="0.2">
      <c r="A46" s="278"/>
      <c r="B46" s="259" t="s">
        <v>193</v>
      </c>
      <c r="C46" s="225" t="s">
        <v>315</v>
      </c>
      <c r="D46" s="252" t="s">
        <v>85</v>
      </c>
      <c r="E46" s="253">
        <v>1</v>
      </c>
      <c r="F46" s="320"/>
      <c r="G46" s="261">
        <f t="shared" si="4"/>
        <v>0</v>
      </c>
      <c r="H46" s="255" t="s">
        <v>86</v>
      </c>
      <c r="I46" s="311"/>
      <c r="J46" s="281" t="s">
        <v>450</v>
      </c>
    </row>
    <row r="47" spans="1:10" x14ac:dyDescent="0.2">
      <c r="A47" s="278"/>
      <c r="B47" s="312" t="s">
        <v>355</v>
      </c>
      <c r="C47" s="313" t="s">
        <v>359</v>
      </c>
      <c r="D47" s="314" t="s">
        <v>85</v>
      </c>
      <c r="E47" s="315">
        <v>2</v>
      </c>
      <c r="F47" s="320"/>
      <c r="G47" s="316">
        <f>E47*F47</f>
        <v>0</v>
      </c>
      <c r="H47" s="317" t="s">
        <v>86</v>
      </c>
      <c r="I47" s="311"/>
      <c r="J47" s="281" t="s">
        <v>450</v>
      </c>
    </row>
    <row r="48" spans="1:10" x14ac:dyDescent="0.2">
      <c r="A48" s="318"/>
      <c r="B48" s="312" t="s">
        <v>356</v>
      </c>
      <c r="C48" s="313" t="s">
        <v>360</v>
      </c>
      <c r="D48" s="314" t="s">
        <v>85</v>
      </c>
      <c r="E48" s="315">
        <v>2</v>
      </c>
      <c r="F48" s="320"/>
      <c r="G48" s="316">
        <f>E48*F48</f>
        <v>0</v>
      </c>
      <c r="H48" s="317" t="s">
        <v>86</v>
      </c>
      <c r="I48" s="311"/>
      <c r="J48" s="281" t="s">
        <v>450</v>
      </c>
    </row>
    <row r="49" spans="1:10" x14ac:dyDescent="0.2">
      <c r="A49" s="318"/>
      <c r="B49" s="312" t="s">
        <v>357</v>
      </c>
      <c r="C49" s="313" t="s">
        <v>361</v>
      </c>
      <c r="D49" s="314" t="s">
        <v>85</v>
      </c>
      <c r="E49" s="315">
        <v>2</v>
      </c>
      <c r="F49" s="320"/>
      <c r="G49" s="316">
        <f>E49*F49</f>
        <v>0</v>
      </c>
      <c r="H49" s="317" t="s">
        <v>86</v>
      </c>
      <c r="I49" s="311"/>
      <c r="J49" s="281" t="s">
        <v>450</v>
      </c>
    </row>
    <row r="50" spans="1:10" x14ac:dyDescent="0.2">
      <c r="A50" s="319"/>
      <c r="B50" s="312" t="s">
        <v>358</v>
      </c>
      <c r="C50" s="313" t="s">
        <v>362</v>
      </c>
      <c r="D50" s="314" t="s">
        <v>85</v>
      </c>
      <c r="E50" s="315">
        <v>2</v>
      </c>
      <c r="F50" s="320"/>
      <c r="G50" s="316">
        <f>E50*F50</f>
        <v>0</v>
      </c>
      <c r="H50" s="317" t="s">
        <v>86</v>
      </c>
      <c r="I50" s="283"/>
      <c r="J50" s="281" t="s">
        <v>450</v>
      </c>
    </row>
    <row r="51" spans="1:10" x14ac:dyDescent="0.2">
      <c r="A51" s="271"/>
      <c r="B51" s="186" t="s">
        <v>87</v>
      </c>
      <c r="C51" s="195" t="s">
        <v>65</v>
      </c>
      <c r="D51" s="187" t="s">
        <v>110</v>
      </c>
      <c r="E51" s="276">
        <v>1</v>
      </c>
      <c r="F51" s="320"/>
      <c r="G51" s="196">
        <f t="shared" ref="G51:G53" si="5">E51*F51</f>
        <v>0</v>
      </c>
      <c r="H51" s="189" t="s">
        <v>86</v>
      </c>
      <c r="I51" s="197"/>
      <c r="J51" s="257"/>
    </row>
    <row r="52" spans="1:10" x14ac:dyDescent="0.2">
      <c r="A52" s="185"/>
      <c r="B52" s="186" t="s">
        <v>194</v>
      </c>
      <c r="C52" s="195" t="s">
        <v>195</v>
      </c>
      <c r="D52" s="187" t="s">
        <v>110</v>
      </c>
      <c r="E52" s="276">
        <v>1</v>
      </c>
      <c r="F52" s="320"/>
      <c r="G52" s="196">
        <f t="shared" si="5"/>
        <v>0</v>
      </c>
      <c r="H52" s="189" t="s">
        <v>86</v>
      </c>
      <c r="I52" s="197"/>
      <c r="J52" s="257"/>
    </row>
    <row r="53" spans="1:10" x14ac:dyDescent="0.2">
      <c r="A53" s="185"/>
      <c r="B53" s="186" t="s">
        <v>196</v>
      </c>
      <c r="C53" s="195" t="s">
        <v>197</v>
      </c>
      <c r="D53" s="187" t="s">
        <v>110</v>
      </c>
      <c r="E53" s="276">
        <v>1</v>
      </c>
      <c r="F53" s="320"/>
      <c r="G53" s="196">
        <f t="shared" si="5"/>
        <v>0</v>
      </c>
      <c r="H53" s="189" t="s">
        <v>86</v>
      </c>
      <c r="I53" s="197"/>
      <c r="J53" s="257"/>
    </row>
    <row r="54" spans="1:10" x14ac:dyDescent="0.2">
      <c r="A54" s="199"/>
      <c r="B54" s="265" t="s">
        <v>92</v>
      </c>
      <c r="C54" s="269" t="str">
        <f>CONCATENATE(B44," ",C44)</f>
        <v>4 Ostatní mobiliář</v>
      </c>
      <c r="D54" s="210"/>
      <c r="E54" s="211"/>
      <c r="F54" s="212"/>
      <c r="G54" s="270">
        <f>SUM(G45:G53)</f>
        <v>0</v>
      </c>
      <c r="H54" s="270"/>
      <c r="I54" s="197"/>
      <c r="J54" s="257"/>
    </row>
    <row r="55" spans="1:10" x14ac:dyDescent="0.2">
      <c r="A55" s="172"/>
      <c r="B55" s="156"/>
      <c r="C55" s="156"/>
      <c r="D55" s="156"/>
      <c r="E55" s="173"/>
      <c r="F55" s="156"/>
      <c r="G55" s="174"/>
      <c r="I55" s="167"/>
      <c r="J55" s="161"/>
    </row>
    <row r="56" spans="1:10" ht="20.100000000000001" customHeight="1" x14ac:dyDescent="0.2">
      <c r="A56" s="364" t="s">
        <v>461</v>
      </c>
      <c r="B56" s="364"/>
      <c r="C56" s="364"/>
      <c r="D56" s="364"/>
      <c r="E56" s="364"/>
      <c r="F56" s="364"/>
      <c r="G56" s="364"/>
      <c r="I56" s="167"/>
      <c r="J56" s="161"/>
    </row>
    <row r="57" spans="1:10" x14ac:dyDescent="0.2">
      <c r="A57" s="175" t="s">
        <v>75</v>
      </c>
      <c r="B57" s="176" t="s">
        <v>76</v>
      </c>
      <c r="C57" s="176" t="s">
        <v>77</v>
      </c>
      <c r="D57" s="176" t="s">
        <v>78</v>
      </c>
      <c r="E57" s="177" t="s">
        <v>79</v>
      </c>
      <c r="F57" s="176" t="s">
        <v>80</v>
      </c>
      <c r="G57" s="178" t="s">
        <v>81</v>
      </c>
      <c r="H57" s="178" t="s">
        <v>82</v>
      </c>
      <c r="I57" s="167"/>
      <c r="J57" s="161"/>
    </row>
    <row r="58" spans="1:10" x14ac:dyDescent="0.2">
      <c r="A58" s="262" t="s">
        <v>456</v>
      </c>
      <c r="B58" s="263" t="s">
        <v>61</v>
      </c>
      <c r="C58" s="264" t="s">
        <v>83</v>
      </c>
      <c r="D58" s="181"/>
      <c r="E58" s="182"/>
      <c r="F58" s="182"/>
      <c r="G58" s="183"/>
      <c r="H58" s="183"/>
      <c r="I58" s="167"/>
      <c r="J58" s="161"/>
    </row>
    <row r="59" spans="1:10" x14ac:dyDescent="0.2">
      <c r="A59" s="205"/>
      <c r="B59" s="186" t="s">
        <v>117</v>
      </c>
      <c r="C59" s="195" t="s">
        <v>245</v>
      </c>
      <c r="D59" s="187" t="s">
        <v>85</v>
      </c>
      <c r="E59" s="208">
        <v>1</v>
      </c>
      <c r="F59" s="320"/>
      <c r="G59" s="217">
        <f>E59*F59</f>
        <v>0</v>
      </c>
      <c r="H59" s="238" t="s">
        <v>86</v>
      </c>
      <c r="I59" s="167"/>
      <c r="J59" s="161"/>
    </row>
    <row r="60" spans="1:10" x14ac:dyDescent="0.2">
      <c r="A60" s="205"/>
      <c r="B60" s="186" t="s">
        <v>128</v>
      </c>
      <c r="C60" s="195" t="s">
        <v>279</v>
      </c>
      <c r="D60" s="187" t="s">
        <v>85</v>
      </c>
      <c r="E60" s="206">
        <v>3</v>
      </c>
      <c r="F60" s="320"/>
      <c r="G60" s="196">
        <f t="shared" ref="G60:G70" si="6">E60*F60</f>
        <v>0</v>
      </c>
      <c r="H60" s="238" t="s">
        <v>86</v>
      </c>
      <c r="I60" s="167"/>
      <c r="J60" s="161"/>
    </row>
    <row r="61" spans="1:10" x14ac:dyDescent="0.2">
      <c r="A61" s="205"/>
      <c r="B61" s="186" t="s">
        <v>138</v>
      </c>
      <c r="C61" s="195" t="s">
        <v>368</v>
      </c>
      <c r="D61" s="187" t="s">
        <v>85</v>
      </c>
      <c r="E61" s="188">
        <v>1</v>
      </c>
      <c r="F61" s="320"/>
      <c r="G61" s="217">
        <f t="shared" si="6"/>
        <v>0</v>
      </c>
      <c r="H61" s="238" t="s">
        <v>86</v>
      </c>
      <c r="I61" s="167"/>
      <c r="J61" s="161"/>
    </row>
    <row r="62" spans="1:10" x14ac:dyDescent="0.2">
      <c r="A62" s="205"/>
      <c r="B62" s="186" t="s">
        <v>264</v>
      </c>
      <c r="C62" s="195" t="s">
        <v>385</v>
      </c>
      <c r="D62" s="187" t="s">
        <v>85</v>
      </c>
      <c r="E62" s="188">
        <v>1</v>
      </c>
      <c r="F62" s="320"/>
      <c r="G62" s="196">
        <f t="shared" si="6"/>
        <v>0</v>
      </c>
      <c r="H62" s="238" t="s">
        <v>86</v>
      </c>
      <c r="I62" s="167"/>
      <c r="J62" s="161"/>
    </row>
    <row r="63" spans="1:10" x14ac:dyDescent="0.2">
      <c r="A63" s="205"/>
      <c r="B63" s="251" t="s">
        <v>139</v>
      </c>
      <c r="C63" s="225" t="s">
        <v>268</v>
      </c>
      <c r="D63" s="252" t="s">
        <v>85</v>
      </c>
      <c r="E63" s="223">
        <v>46</v>
      </c>
      <c r="F63" s="320"/>
      <c r="G63" s="254">
        <f t="shared" si="6"/>
        <v>0</v>
      </c>
      <c r="H63" s="255" t="s">
        <v>86</v>
      </c>
      <c r="I63" s="167"/>
      <c r="J63" s="161"/>
    </row>
    <row r="64" spans="1:10" x14ac:dyDescent="0.2">
      <c r="A64" s="205"/>
      <c r="B64" s="186" t="s">
        <v>269</v>
      </c>
      <c r="C64" s="195" t="s">
        <v>279</v>
      </c>
      <c r="D64" s="187" t="s">
        <v>85</v>
      </c>
      <c r="E64" s="206">
        <v>20</v>
      </c>
      <c r="F64" s="320"/>
      <c r="G64" s="196">
        <f t="shared" si="6"/>
        <v>0</v>
      </c>
      <c r="H64" s="238" t="s">
        <v>86</v>
      </c>
      <c r="I64" s="167"/>
      <c r="J64" s="161"/>
    </row>
    <row r="65" spans="1:10" x14ac:dyDescent="0.2">
      <c r="A65" s="205"/>
      <c r="B65" s="186" t="s">
        <v>270</v>
      </c>
      <c r="C65" s="195" t="s">
        <v>280</v>
      </c>
      <c r="D65" s="187" t="s">
        <v>85</v>
      </c>
      <c r="E65" s="206">
        <v>11</v>
      </c>
      <c r="F65" s="320"/>
      <c r="G65" s="196">
        <f t="shared" si="6"/>
        <v>0</v>
      </c>
      <c r="H65" s="238" t="s">
        <v>86</v>
      </c>
      <c r="I65" s="167"/>
      <c r="J65" s="161"/>
    </row>
    <row r="66" spans="1:10" x14ac:dyDescent="0.2">
      <c r="A66" s="205"/>
      <c r="B66" s="186" t="s">
        <v>271</v>
      </c>
      <c r="C66" s="195" t="s">
        <v>280</v>
      </c>
      <c r="D66" s="187" t="s">
        <v>85</v>
      </c>
      <c r="E66" s="206">
        <v>18</v>
      </c>
      <c r="F66" s="320"/>
      <c r="G66" s="196">
        <f t="shared" si="6"/>
        <v>0</v>
      </c>
      <c r="H66" s="238" t="s">
        <v>86</v>
      </c>
      <c r="I66" s="167"/>
      <c r="J66" s="161"/>
    </row>
    <row r="67" spans="1:10" x14ac:dyDescent="0.2">
      <c r="A67" s="205"/>
      <c r="B67" s="186" t="s">
        <v>273</v>
      </c>
      <c r="C67" s="195" t="s">
        <v>282</v>
      </c>
      <c r="D67" s="187" t="s">
        <v>85</v>
      </c>
      <c r="E67" s="206">
        <v>4</v>
      </c>
      <c r="F67" s="320"/>
      <c r="G67" s="196">
        <f t="shared" si="6"/>
        <v>0</v>
      </c>
      <c r="H67" s="238" t="s">
        <v>86</v>
      </c>
      <c r="I67" s="167"/>
      <c r="J67" s="161"/>
    </row>
    <row r="68" spans="1:10" x14ac:dyDescent="0.2">
      <c r="A68" s="185"/>
      <c r="B68" s="186" t="s">
        <v>87</v>
      </c>
      <c r="C68" s="195" t="s">
        <v>65</v>
      </c>
      <c r="D68" s="187" t="s">
        <v>110</v>
      </c>
      <c r="E68" s="276">
        <v>1</v>
      </c>
      <c r="F68" s="320"/>
      <c r="G68" s="196">
        <f t="shared" si="6"/>
        <v>0</v>
      </c>
      <c r="H68" s="189" t="s">
        <v>86</v>
      </c>
      <c r="I68" s="167"/>
      <c r="J68" s="161"/>
    </row>
    <row r="69" spans="1:10" x14ac:dyDescent="0.2">
      <c r="A69" s="185"/>
      <c r="B69" s="186" t="s">
        <v>88</v>
      </c>
      <c r="C69" s="195" t="s">
        <v>89</v>
      </c>
      <c r="D69" s="187" t="s">
        <v>110</v>
      </c>
      <c r="E69" s="276">
        <v>1</v>
      </c>
      <c r="F69" s="320"/>
      <c r="G69" s="196">
        <f t="shared" si="6"/>
        <v>0</v>
      </c>
      <c r="H69" s="189" t="s">
        <v>86</v>
      </c>
      <c r="I69" s="167"/>
      <c r="J69" s="161"/>
    </row>
    <row r="70" spans="1:10" x14ac:dyDescent="0.2">
      <c r="A70" s="185"/>
      <c r="B70" s="186" t="s">
        <v>90</v>
      </c>
      <c r="C70" s="195" t="s">
        <v>91</v>
      </c>
      <c r="D70" s="187" t="s">
        <v>110</v>
      </c>
      <c r="E70" s="276">
        <v>1</v>
      </c>
      <c r="F70" s="320"/>
      <c r="G70" s="196">
        <f t="shared" si="6"/>
        <v>0</v>
      </c>
      <c r="H70" s="189" t="s">
        <v>86</v>
      </c>
      <c r="I70" s="167"/>
      <c r="J70" s="161"/>
    </row>
    <row r="71" spans="1:10" x14ac:dyDescent="0.2">
      <c r="A71" s="199"/>
      <c r="B71" s="265" t="s">
        <v>92</v>
      </c>
      <c r="C71" s="266" t="str">
        <f>CONCATENATE(B58," ",C58)</f>
        <v>1 Výrobky truhlářské typické</v>
      </c>
      <c r="D71" s="200"/>
      <c r="E71" s="201"/>
      <c r="F71" s="201"/>
      <c r="G71" s="267">
        <f>SUM(G59:G70)</f>
        <v>0</v>
      </c>
      <c r="H71" s="267"/>
      <c r="I71" s="167"/>
      <c r="J71" s="161"/>
    </row>
    <row r="72" spans="1:10" x14ac:dyDescent="0.2">
      <c r="A72" s="262" t="s">
        <v>456</v>
      </c>
      <c r="B72" s="263" t="s">
        <v>93</v>
      </c>
      <c r="C72" s="268" t="s">
        <v>94</v>
      </c>
      <c r="D72" s="202"/>
      <c r="E72" s="203"/>
      <c r="F72" s="203"/>
      <c r="G72" s="204"/>
      <c r="H72" s="183"/>
      <c r="I72" s="167"/>
      <c r="J72" s="161"/>
    </row>
    <row r="73" spans="1:10" x14ac:dyDescent="0.2">
      <c r="A73" s="205"/>
      <c r="B73" s="251" t="s">
        <v>154</v>
      </c>
      <c r="C73" s="225" t="s">
        <v>393</v>
      </c>
      <c r="D73" s="252" t="s">
        <v>85</v>
      </c>
      <c r="E73" s="253">
        <v>1</v>
      </c>
      <c r="F73" s="320"/>
      <c r="G73" s="254">
        <f t="shared" ref="G73:G82" si="7">E73*F73</f>
        <v>0</v>
      </c>
      <c r="H73" s="255" t="s">
        <v>86</v>
      </c>
      <c r="I73" s="167"/>
      <c r="J73" s="161"/>
    </row>
    <row r="74" spans="1:10" x14ac:dyDescent="0.2">
      <c r="A74" s="205"/>
      <c r="B74" s="251" t="s">
        <v>164</v>
      </c>
      <c r="C74" s="225" t="s">
        <v>303</v>
      </c>
      <c r="D74" s="252" t="s">
        <v>85</v>
      </c>
      <c r="E74" s="253">
        <v>1</v>
      </c>
      <c r="F74" s="320"/>
      <c r="G74" s="254">
        <f t="shared" si="7"/>
        <v>0</v>
      </c>
      <c r="H74" s="255" t="s">
        <v>86</v>
      </c>
      <c r="I74" s="167"/>
      <c r="J74" s="161"/>
    </row>
    <row r="75" spans="1:10" x14ac:dyDescent="0.2">
      <c r="A75" s="205"/>
      <c r="B75" s="186" t="s">
        <v>166</v>
      </c>
      <c r="C75" s="195" t="s">
        <v>280</v>
      </c>
      <c r="D75" s="187" t="s">
        <v>85</v>
      </c>
      <c r="E75" s="188">
        <v>1</v>
      </c>
      <c r="F75" s="320"/>
      <c r="G75" s="196">
        <f t="shared" si="7"/>
        <v>0</v>
      </c>
      <c r="H75" s="238" t="s">
        <v>86</v>
      </c>
      <c r="I75" s="167"/>
      <c r="J75" s="161"/>
    </row>
    <row r="76" spans="1:10" x14ac:dyDescent="0.2">
      <c r="A76" s="205"/>
      <c r="B76" s="186" t="s">
        <v>167</v>
      </c>
      <c r="C76" s="195" t="s">
        <v>282</v>
      </c>
      <c r="D76" s="187" t="s">
        <v>85</v>
      </c>
      <c r="E76" s="188">
        <v>1</v>
      </c>
      <c r="F76" s="320"/>
      <c r="G76" s="196">
        <f t="shared" si="7"/>
        <v>0</v>
      </c>
      <c r="H76" s="238" t="s">
        <v>86</v>
      </c>
      <c r="I76" s="167"/>
      <c r="J76" s="161"/>
    </row>
    <row r="77" spans="1:10" x14ac:dyDescent="0.2">
      <c r="A77" s="205"/>
      <c r="B77" s="186" t="s">
        <v>172</v>
      </c>
      <c r="C77" s="195" t="s">
        <v>378</v>
      </c>
      <c r="D77" s="187" t="s">
        <v>85</v>
      </c>
      <c r="E77" s="188">
        <v>1</v>
      </c>
      <c r="F77" s="320"/>
      <c r="G77" s="196">
        <f t="shared" si="7"/>
        <v>0</v>
      </c>
      <c r="H77" s="238" t="s">
        <v>86</v>
      </c>
      <c r="I77" s="167"/>
      <c r="J77" s="161"/>
    </row>
    <row r="78" spans="1:10" x14ac:dyDescent="0.2">
      <c r="A78" s="205"/>
      <c r="B78" s="251" t="s">
        <v>103</v>
      </c>
      <c r="C78" s="225" t="s">
        <v>379</v>
      </c>
      <c r="D78" s="252" t="s">
        <v>85</v>
      </c>
      <c r="E78" s="253">
        <v>4</v>
      </c>
      <c r="F78" s="320"/>
      <c r="G78" s="254">
        <f t="shared" si="7"/>
        <v>0</v>
      </c>
      <c r="H78" s="255" t="s">
        <v>86</v>
      </c>
      <c r="I78" s="167"/>
      <c r="J78" s="161"/>
    </row>
    <row r="79" spans="1:10" x14ac:dyDescent="0.2">
      <c r="A79" s="205"/>
      <c r="B79" s="251" t="s">
        <v>181</v>
      </c>
      <c r="C79" s="225" t="s">
        <v>346</v>
      </c>
      <c r="D79" s="252" t="s">
        <v>85</v>
      </c>
      <c r="E79" s="253">
        <v>1</v>
      </c>
      <c r="F79" s="320"/>
      <c r="G79" s="254">
        <f t="shared" si="7"/>
        <v>0</v>
      </c>
      <c r="H79" s="255" t="s">
        <v>86</v>
      </c>
      <c r="I79" s="167"/>
      <c r="J79" s="161"/>
    </row>
    <row r="80" spans="1:10" x14ac:dyDescent="0.2">
      <c r="A80" s="205"/>
      <c r="B80" s="186" t="s">
        <v>87</v>
      </c>
      <c r="C80" s="195" t="s">
        <v>65</v>
      </c>
      <c r="D80" s="187" t="s">
        <v>110</v>
      </c>
      <c r="E80" s="276">
        <v>1</v>
      </c>
      <c r="F80" s="320"/>
      <c r="G80" s="196">
        <f t="shared" si="7"/>
        <v>0</v>
      </c>
      <c r="H80" s="189" t="s">
        <v>86</v>
      </c>
      <c r="I80" s="167"/>
      <c r="J80" s="161"/>
    </row>
    <row r="81" spans="1:10" x14ac:dyDescent="0.2">
      <c r="A81" s="205"/>
      <c r="B81" s="186" t="s">
        <v>105</v>
      </c>
      <c r="C81" s="195" t="s">
        <v>106</v>
      </c>
      <c r="D81" s="187" t="s">
        <v>110</v>
      </c>
      <c r="E81" s="276">
        <v>1</v>
      </c>
      <c r="F81" s="320"/>
      <c r="G81" s="196">
        <f t="shared" si="7"/>
        <v>0</v>
      </c>
      <c r="H81" s="189" t="s">
        <v>86</v>
      </c>
      <c r="I81" s="167"/>
      <c r="J81" s="161"/>
    </row>
    <row r="82" spans="1:10" x14ac:dyDescent="0.2">
      <c r="A82" s="205"/>
      <c r="B82" s="186" t="s">
        <v>107</v>
      </c>
      <c r="C82" s="195" t="s">
        <v>108</v>
      </c>
      <c r="D82" s="187" t="s">
        <v>110</v>
      </c>
      <c r="E82" s="276">
        <v>1</v>
      </c>
      <c r="F82" s="320"/>
      <c r="G82" s="196">
        <f t="shared" si="7"/>
        <v>0</v>
      </c>
      <c r="H82" s="189" t="s">
        <v>86</v>
      </c>
      <c r="I82" s="167"/>
      <c r="J82" s="161"/>
    </row>
    <row r="83" spans="1:10" x14ac:dyDescent="0.2">
      <c r="A83" s="199"/>
      <c r="B83" s="265" t="s">
        <v>92</v>
      </c>
      <c r="C83" s="269" t="str">
        <f>CONCATENATE(B72," ",C72)</f>
        <v>2 Výrobky truhlářské atypické</v>
      </c>
      <c r="D83" s="210"/>
      <c r="E83" s="211"/>
      <c r="F83" s="212"/>
      <c r="G83" s="267">
        <f>SUM(G73:G82)</f>
        <v>0</v>
      </c>
      <c r="H83" s="267"/>
      <c r="I83" s="167"/>
      <c r="J83" s="161"/>
    </row>
    <row r="84" spans="1:10" x14ac:dyDescent="0.2">
      <c r="A84" s="262" t="s">
        <v>456</v>
      </c>
      <c r="B84" s="263" t="s">
        <v>113</v>
      </c>
      <c r="C84" s="264" t="s">
        <v>186</v>
      </c>
      <c r="D84" s="213"/>
      <c r="E84" s="214"/>
      <c r="F84" s="214"/>
      <c r="G84" s="215"/>
      <c r="H84" s="183"/>
      <c r="I84" s="167"/>
      <c r="J84" s="161"/>
    </row>
    <row r="85" spans="1:10" x14ac:dyDescent="0.2">
      <c r="A85" s="205"/>
      <c r="B85" s="259" t="s">
        <v>187</v>
      </c>
      <c r="C85" s="225" t="s">
        <v>351</v>
      </c>
      <c r="D85" s="252" t="s">
        <v>85</v>
      </c>
      <c r="E85" s="260">
        <v>1</v>
      </c>
      <c r="F85" s="320"/>
      <c r="G85" s="261">
        <f t="shared" ref="G85" si="8">E85*F85</f>
        <v>0</v>
      </c>
      <c r="H85" s="255" t="s">
        <v>86</v>
      </c>
      <c r="I85" s="167"/>
      <c r="J85" s="161"/>
    </row>
    <row r="86" spans="1:10" x14ac:dyDescent="0.2">
      <c r="A86" s="205"/>
      <c r="B86" s="226" t="s">
        <v>314</v>
      </c>
      <c r="C86" s="195" t="s">
        <v>354</v>
      </c>
      <c r="D86" s="187" t="s">
        <v>85</v>
      </c>
      <c r="E86" s="188">
        <v>18</v>
      </c>
      <c r="F86" s="320"/>
      <c r="G86" s="217">
        <f>E86*F86</f>
        <v>0</v>
      </c>
      <c r="H86" s="238" t="s">
        <v>86</v>
      </c>
      <c r="I86" s="167"/>
      <c r="J86" s="161"/>
    </row>
    <row r="87" spans="1:10" x14ac:dyDescent="0.2">
      <c r="A87" s="271"/>
      <c r="B87" s="186" t="s">
        <v>87</v>
      </c>
      <c r="C87" s="195" t="s">
        <v>65</v>
      </c>
      <c r="D87" s="187" t="s">
        <v>110</v>
      </c>
      <c r="E87" s="276">
        <v>1</v>
      </c>
      <c r="F87" s="320"/>
      <c r="G87" s="196">
        <f t="shared" ref="G87:G89" si="9">E87*F87</f>
        <v>0</v>
      </c>
      <c r="H87" s="189" t="s">
        <v>86</v>
      </c>
      <c r="I87" s="167"/>
      <c r="J87" s="161"/>
    </row>
    <row r="88" spans="1:10" x14ac:dyDescent="0.2">
      <c r="A88" s="185"/>
      <c r="B88" s="186" t="s">
        <v>194</v>
      </c>
      <c r="C88" s="195" t="s">
        <v>195</v>
      </c>
      <c r="D88" s="187" t="s">
        <v>110</v>
      </c>
      <c r="E88" s="276">
        <v>1</v>
      </c>
      <c r="F88" s="320"/>
      <c r="G88" s="196">
        <f t="shared" si="9"/>
        <v>0</v>
      </c>
      <c r="H88" s="189" t="s">
        <v>86</v>
      </c>
      <c r="I88" s="167"/>
      <c r="J88" s="161"/>
    </row>
    <row r="89" spans="1:10" x14ac:dyDescent="0.2">
      <c r="A89" s="185"/>
      <c r="B89" s="186" t="s">
        <v>196</v>
      </c>
      <c r="C89" s="195" t="s">
        <v>197</v>
      </c>
      <c r="D89" s="187" t="s">
        <v>110</v>
      </c>
      <c r="E89" s="276">
        <v>1</v>
      </c>
      <c r="F89" s="320"/>
      <c r="G89" s="196">
        <f t="shared" si="9"/>
        <v>0</v>
      </c>
      <c r="H89" s="189" t="s">
        <v>86</v>
      </c>
      <c r="I89" s="167"/>
      <c r="J89" s="161"/>
    </row>
    <row r="90" spans="1:10" x14ac:dyDescent="0.2">
      <c r="A90" s="199"/>
      <c r="B90" s="265" t="s">
        <v>92</v>
      </c>
      <c r="C90" s="269" t="str">
        <f>CONCATENATE(B84," ",C84)</f>
        <v>4 Ostatní mobiliář</v>
      </c>
      <c r="D90" s="210"/>
      <c r="E90" s="211"/>
      <c r="F90" s="212"/>
      <c r="G90" s="270">
        <f>SUM(G85:G89)</f>
        <v>0</v>
      </c>
      <c r="H90" s="270"/>
      <c r="I90" s="167"/>
      <c r="J90" s="161"/>
    </row>
    <row r="91" spans="1:10" x14ac:dyDescent="0.2">
      <c r="A91" s="262" t="s">
        <v>456</v>
      </c>
      <c r="B91" s="274" t="s">
        <v>114</v>
      </c>
      <c r="C91" s="275" t="s">
        <v>198</v>
      </c>
      <c r="D91" s="181"/>
      <c r="E91" s="228"/>
      <c r="F91" s="229"/>
      <c r="G91" s="230"/>
      <c r="H91" s="183"/>
      <c r="I91" s="167"/>
      <c r="J91" s="161"/>
    </row>
    <row r="92" spans="1:10" x14ac:dyDescent="0.2">
      <c r="A92" s="205"/>
      <c r="B92" s="186" t="s">
        <v>199</v>
      </c>
      <c r="C92" s="195" t="s">
        <v>200</v>
      </c>
      <c r="D92" s="187" t="s">
        <v>85</v>
      </c>
      <c r="E92" s="188">
        <v>18</v>
      </c>
      <c r="F92" s="320"/>
      <c r="G92" s="217">
        <f>E92*F92</f>
        <v>0</v>
      </c>
      <c r="H92" s="238" t="s">
        <v>86</v>
      </c>
      <c r="I92" s="167"/>
      <c r="J92" s="161"/>
    </row>
    <row r="93" spans="1:10" x14ac:dyDescent="0.2">
      <c r="A93" s="205"/>
      <c r="B93" s="186" t="s">
        <v>201</v>
      </c>
      <c r="C93" s="195" t="s">
        <v>202</v>
      </c>
      <c r="D93" s="187" t="s">
        <v>85</v>
      </c>
      <c r="E93" s="188">
        <v>26</v>
      </c>
      <c r="F93" s="320"/>
      <c r="G93" s="217">
        <f t="shared" ref="G93:G105" si="10">E93*F93</f>
        <v>0</v>
      </c>
      <c r="H93" s="238" t="s">
        <v>86</v>
      </c>
      <c r="I93" s="167"/>
      <c r="J93" s="161"/>
    </row>
    <row r="94" spans="1:10" x14ac:dyDescent="0.2">
      <c r="A94" s="205"/>
      <c r="B94" s="186" t="s">
        <v>203</v>
      </c>
      <c r="C94" s="195" t="s">
        <v>204</v>
      </c>
      <c r="D94" s="187" t="s">
        <v>85</v>
      </c>
      <c r="E94" s="188">
        <v>39</v>
      </c>
      <c r="F94" s="320"/>
      <c r="G94" s="217">
        <f t="shared" si="10"/>
        <v>0</v>
      </c>
      <c r="H94" s="238" t="s">
        <v>86</v>
      </c>
      <c r="I94" s="167"/>
      <c r="J94" s="161"/>
    </row>
    <row r="95" spans="1:10" x14ac:dyDescent="0.2">
      <c r="A95" s="205"/>
      <c r="B95" s="186" t="s">
        <v>205</v>
      </c>
      <c r="C95" s="195" t="s">
        <v>206</v>
      </c>
      <c r="D95" s="187" t="s">
        <v>85</v>
      </c>
      <c r="E95" s="188">
        <v>31</v>
      </c>
      <c r="F95" s="320"/>
      <c r="G95" s="217">
        <f t="shared" si="10"/>
        <v>0</v>
      </c>
      <c r="H95" s="238" t="s">
        <v>86</v>
      </c>
      <c r="I95" s="167"/>
      <c r="J95" s="161"/>
    </row>
    <row r="96" spans="1:10" x14ac:dyDescent="0.2">
      <c r="A96" s="205"/>
      <c r="B96" s="186" t="s">
        <v>207</v>
      </c>
      <c r="C96" s="195" t="s">
        <v>208</v>
      </c>
      <c r="D96" s="187" t="s">
        <v>85</v>
      </c>
      <c r="E96" s="188">
        <v>31</v>
      </c>
      <c r="F96" s="320"/>
      <c r="G96" s="217">
        <f t="shared" si="10"/>
        <v>0</v>
      </c>
      <c r="H96" s="238" t="s">
        <v>86</v>
      </c>
      <c r="I96" s="167"/>
      <c r="J96" s="161"/>
    </row>
    <row r="97" spans="1:10" x14ac:dyDescent="0.2">
      <c r="A97" s="205"/>
      <c r="B97" s="186" t="s">
        <v>209</v>
      </c>
      <c r="C97" s="195" t="s">
        <v>210</v>
      </c>
      <c r="D97" s="187" t="s">
        <v>85</v>
      </c>
      <c r="E97" s="188">
        <v>1</v>
      </c>
      <c r="F97" s="320"/>
      <c r="G97" s="217">
        <f t="shared" si="10"/>
        <v>0</v>
      </c>
      <c r="H97" s="238" t="s">
        <v>86</v>
      </c>
      <c r="I97" s="167"/>
      <c r="J97" s="161"/>
    </row>
    <row r="98" spans="1:10" x14ac:dyDescent="0.2">
      <c r="A98" s="205"/>
      <c r="B98" s="186" t="s">
        <v>211</v>
      </c>
      <c r="C98" s="195" t="s">
        <v>212</v>
      </c>
      <c r="D98" s="187" t="s">
        <v>85</v>
      </c>
      <c r="E98" s="188">
        <v>3</v>
      </c>
      <c r="F98" s="320"/>
      <c r="G98" s="217">
        <f t="shared" si="10"/>
        <v>0</v>
      </c>
      <c r="H98" s="238" t="s">
        <v>86</v>
      </c>
      <c r="I98" s="167"/>
      <c r="J98" s="161"/>
    </row>
    <row r="99" spans="1:10" x14ac:dyDescent="0.2">
      <c r="A99" s="205"/>
      <c r="B99" s="186" t="s">
        <v>213</v>
      </c>
      <c r="C99" s="195" t="s">
        <v>214</v>
      </c>
      <c r="D99" s="187" t="s">
        <v>85</v>
      </c>
      <c r="E99" s="188">
        <v>26</v>
      </c>
      <c r="F99" s="320"/>
      <c r="G99" s="217">
        <f t="shared" si="10"/>
        <v>0</v>
      </c>
      <c r="H99" s="238" t="s">
        <v>86</v>
      </c>
      <c r="I99" s="167"/>
      <c r="J99" s="161"/>
    </row>
    <row r="100" spans="1:10" x14ac:dyDescent="0.2">
      <c r="A100" s="205"/>
      <c r="B100" s="186" t="s">
        <v>215</v>
      </c>
      <c r="C100" s="195" t="s">
        <v>216</v>
      </c>
      <c r="D100" s="187" t="s">
        <v>85</v>
      </c>
      <c r="E100" s="188">
        <v>15</v>
      </c>
      <c r="F100" s="320"/>
      <c r="G100" s="217">
        <f t="shared" si="10"/>
        <v>0</v>
      </c>
      <c r="H100" s="238" t="s">
        <v>86</v>
      </c>
      <c r="I100" s="167"/>
      <c r="J100" s="161"/>
    </row>
    <row r="101" spans="1:10" x14ac:dyDescent="0.2">
      <c r="A101" s="205"/>
      <c r="B101" s="186" t="s">
        <v>217</v>
      </c>
      <c r="C101" s="195" t="s">
        <v>218</v>
      </c>
      <c r="D101" s="187" t="s">
        <v>85</v>
      </c>
      <c r="E101" s="188">
        <v>5</v>
      </c>
      <c r="F101" s="320"/>
      <c r="G101" s="217">
        <f t="shared" si="10"/>
        <v>0</v>
      </c>
      <c r="H101" s="238" t="s">
        <v>86</v>
      </c>
      <c r="I101" s="167"/>
      <c r="J101" s="161"/>
    </row>
    <row r="102" spans="1:10" x14ac:dyDescent="0.2">
      <c r="A102" s="205"/>
      <c r="B102" s="186" t="s">
        <v>316</v>
      </c>
      <c r="C102" s="195" t="s">
        <v>317</v>
      </c>
      <c r="D102" s="187" t="s">
        <v>85</v>
      </c>
      <c r="E102" s="188">
        <v>3</v>
      </c>
      <c r="F102" s="320"/>
      <c r="G102" s="217">
        <f t="shared" si="10"/>
        <v>0</v>
      </c>
      <c r="H102" s="238" t="s">
        <v>86</v>
      </c>
      <c r="I102" s="167"/>
      <c r="J102" s="161"/>
    </row>
    <row r="103" spans="1:10" x14ac:dyDescent="0.2">
      <c r="A103" s="185"/>
      <c r="B103" s="186" t="s">
        <v>87</v>
      </c>
      <c r="C103" s="195" t="s">
        <v>65</v>
      </c>
      <c r="D103" s="187" t="s">
        <v>110</v>
      </c>
      <c r="E103" s="276">
        <v>1</v>
      </c>
      <c r="F103" s="320"/>
      <c r="G103" s="196">
        <f t="shared" si="10"/>
        <v>0</v>
      </c>
      <c r="H103" s="189" t="s">
        <v>86</v>
      </c>
      <c r="I103" s="167"/>
      <c r="J103" s="161"/>
    </row>
    <row r="104" spans="1:10" x14ac:dyDescent="0.2">
      <c r="A104" s="185"/>
      <c r="B104" s="186" t="s">
        <v>219</v>
      </c>
      <c r="C104" s="195" t="s">
        <v>220</v>
      </c>
      <c r="D104" s="187" t="s">
        <v>110</v>
      </c>
      <c r="E104" s="276">
        <v>1</v>
      </c>
      <c r="F104" s="320"/>
      <c r="G104" s="196">
        <f t="shared" si="10"/>
        <v>0</v>
      </c>
      <c r="H104" s="189" t="s">
        <v>86</v>
      </c>
      <c r="I104" s="167"/>
      <c r="J104" s="161"/>
    </row>
    <row r="105" spans="1:10" x14ac:dyDescent="0.2">
      <c r="A105" s="185"/>
      <c r="B105" s="186" t="s">
        <v>221</v>
      </c>
      <c r="C105" s="195" t="s">
        <v>222</v>
      </c>
      <c r="D105" s="187" t="s">
        <v>110</v>
      </c>
      <c r="E105" s="276">
        <v>1</v>
      </c>
      <c r="F105" s="320"/>
      <c r="G105" s="196">
        <f t="shared" si="10"/>
        <v>0</v>
      </c>
      <c r="H105" s="189" t="s">
        <v>86</v>
      </c>
      <c r="I105" s="167"/>
      <c r="J105" s="161"/>
    </row>
    <row r="106" spans="1:10" x14ac:dyDescent="0.2">
      <c r="A106" s="199"/>
      <c r="B106" s="265" t="s">
        <v>92</v>
      </c>
      <c r="C106" s="269" t="str">
        <f>CONCATENATE(B91," ",C91)</f>
        <v>5 Zařízení koupelen a WC</v>
      </c>
      <c r="D106" s="210"/>
      <c r="E106" s="211"/>
      <c r="F106" s="212"/>
      <c r="G106" s="270">
        <f>SUM(G92:G105)</f>
        <v>0</v>
      </c>
      <c r="H106" s="270"/>
      <c r="I106" s="167"/>
      <c r="J106" s="161"/>
    </row>
    <row r="107" spans="1:10" x14ac:dyDescent="0.2">
      <c r="A107" s="262" t="s">
        <v>456</v>
      </c>
      <c r="B107" s="263" t="s">
        <v>115</v>
      </c>
      <c r="C107" s="272" t="s">
        <v>223</v>
      </c>
      <c r="D107" s="160"/>
      <c r="E107" s="231"/>
      <c r="F107" s="231"/>
      <c r="G107" s="232"/>
      <c r="H107" s="183"/>
      <c r="I107" s="167"/>
      <c r="J107" s="161"/>
    </row>
    <row r="108" spans="1:10" x14ac:dyDescent="0.2">
      <c r="A108" s="205"/>
      <c r="B108" s="207" t="s">
        <v>224</v>
      </c>
      <c r="C108" s="195" t="s">
        <v>231</v>
      </c>
      <c r="D108" s="248" t="s">
        <v>85</v>
      </c>
      <c r="E108" s="188">
        <v>669</v>
      </c>
      <c r="F108" s="320"/>
      <c r="G108" s="217">
        <f>F108*E108</f>
        <v>0</v>
      </c>
      <c r="H108" s="238" t="s">
        <v>86</v>
      </c>
      <c r="I108" s="167"/>
      <c r="J108" s="161"/>
    </row>
    <row r="109" spans="1:10" x14ac:dyDescent="0.2">
      <c r="A109" s="205"/>
      <c r="B109" s="207" t="s">
        <v>226</v>
      </c>
      <c r="C109" s="195" t="s">
        <v>227</v>
      </c>
      <c r="D109" s="248" t="s">
        <v>85</v>
      </c>
      <c r="E109" s="188">
        <v>24</v>
      </c>
      <c r="F109" s="320"/>
      <c r="G109" s="217">
        <f t="shared" ref="G109:G115" si="11">F109*E109</f>
        <v>0</v>
      </c>
      <c r="H109" s="238" t="s">
        <v>86</v>
      </c>
      <c r="I109" s="167"/>
      <c r="J109" s="161"/>
    </row>
    <row r="110" spans="1:10" x14ac:dyDescent="0.2">
      <c r="A110" s="205"/>
      <c r="B110" s="207" t="s">
        <v>228</v>
      </c>
      <c r="C110" s="195" t="s">
        <v>366</v>
      </c>
      <c r="D110" s="248" t="s">
        <v>85</v>
      </c>
      <c r="E110" s="188">
        <v>1</v>
      </c>
      <c r="F110" s="320"/>
      <c r="G110" s="217">
        <f t="shared" si="11"/>
        <v>0</v>
      </c>
      <c r="H110" s="238" t="s">
        <v>86</v>
      </c>
      <c r="I110" s="167"/>
      <c r="J110" s="161"/>
    </row>
    <row r="111" spans="1:10" x14ac:dyDescent="0.2">
      <c r="A111" s="205"/>
      <c r="B111" s="207" t="s">
        <v>229</v>
      </c>
      <c r="C111" s="195" t="s">
        <v>234</v>
      </c>
      <c r="D111" s="248" t="s">
        <v>85</v>
      </c>
      <c r="E111" s="188">
        <v>23</v>
      </c>
      <c r="F111" s="320"/>
      <c r="G111" s="217">
        <f t="shared" si="11"/>
        <v>0</v>
      </c>
      <c r="H111" s="238" t="s">
        <v>86</v>
      </c>
      <c r="I111" s="167"/>
      <c r="J111" s="161"/>
    </row>
    <row r="112" spans="1:10" x14ac:dyDescent="0.2">
      <c r="A112" s="205"/>
      <c r="B112" s="207" t="s">
        <v>230</v>
      </c>
      <c r="C112" s="195" t="s">
        <v>237</v>
      </c>
      <c r="D112" s="248" t="s">
        <v>85</v>
      </c>
      <c r="E112" s="188">
        <v>16</v>
      </c>
      <c r="F112" s="320"/>
      <c r="G112" s="217">
        <f t="shared" si="11"/>
        <v>0</v>
      </c>
      <c r="H112" s="238" t="s">
        <v>86</v>
      </c>
      <c r="I112" s="167"/>
      <c r="J112" s="161"/>
    </row>
    <row r="113" spans="1:10" x14ac:dyDescent="0.2">
      <c r="A113" s="205"/>
      <c r="B113" s="207" t="s">
        <v>232</v>
      </c>
      <c r="C113" s="195" t="s">
        <v>318</v>
      </c>
      <c r="D113" s="248" t="s">
        <v>85</v>
      </c>
      <c r="E113" s="188">
        <v>86</v>
      </c>
      <c r="F113" s="320"/>
      <c r="G113" s="217">
        <f t="shared" si="11"/>
        <v>0</v>
      </c>
      <c r="H113" s="238" t="s">
        <v>86</v>
      </c>
      <c r="I113" s="167"/>
      <c r="J113" s="161"/>
    </row>
    <row r="114" spans="1:10" x14ac:dyDescent="0.2">
      <c r="A114" s="205"/>
      <c r="B114" s="207" t="s">
        <v>236</v>
      </c>
      <c r="C114" s="195" t="s">
        <v>319</v>
      </c>
      <c r="D114" s="248" t="s">
        <v>85</v>
      </c>
      <c r="E114" s="188">
        <v>1</v>
      </c>
      <c r="F114" s="320"/>
      <c r="G114" s="217">
        <f t="shared" si="11"/>
        <v>0</v>
      </c>
      <c r="H114" s="238" t="s">
        <v>86</v>
      </c>
      <c r="I114" s="167"/>
      <c r="J114" s="161"/>
    </row>
    <row r="115" spans="1:10" x14ac:dyDescent="0.2">
      <c r="A115" s="205"/>
      <c r="B115" s="207" t="s">
        <v>238</v>
      </c>
      <c r="C115" s="195" t="s">
        <v>320</v>
      </c>
      <c r="D115" s="248" t="s">
        <v>85</v>
      </c>
      <c r="E115" s="188">
        <v>119</v>
      </c>
      <c r="F115" s="320"/>
      <c r="G115" s="217">
        <f t="shared" si="11"/>
        <v>0</v>
      </c>
      <c r="H115" s="238" t="s">
        <v>86</v>
      </c>
      <c r="I115" s="167"/>
      <c r="J115" s="161"/>
    </row>
    <row r="116" spans="1:10" x14ac:dyDescent="0.2">
      <c r="A116" s="185"/>
      <c r="B116" s="186" t="s">
        <v>87</v>
      </c>
      <c r="C116" s="195" t="s">
        <v>65</v>
      </c>
      <c r="D116" s="187" t="s">
        <v>110</v>
      </c>
      <c r="E116" s="276">
        <v>1</v>
      </c>
      <c r="F116" s="320"/>
      <c r="G116" s="196">
        <f t="shared" ref="G116:G118" si="12">E116*F116</f>
        <v>0</v>
      </c>
      <c r="H116" s="189" t="s">
        <v>86</v>
      </c>
      <c r="I116" s="167"/>
      <c r="J116" s="161"/>
    </row>
    <row r="117" spans="1:10" x14ac:dyDescent="0.2">
      <c r="A117" s="185"/>
      <c r="B117" s="186" t="s">
        <v>219</v>
      </c>
      <c r="C117" s="195" t="s">
        <v>240</v>
      </c>
      <c r="D117" s="187" t="s">
        <v>110</v>
      </c>
      <c r="E117" s="276">
        <v>1</v>
      </c>
      <c r="F117" s="320"/>
      <c r="G117" s="196">
        <f t="shared" si="12"/>
        <v>0</v>
      </c>
      <c r="H117" s="189" t="s">
        <v>86</v>
      </c>
      <c r="I117" s="167"/>
      <c r="J117" s="161"/>
    </row>
    <row r="118" spans="1:10" x14ac:dyDescent="0.2">
      <c r="A118" s="185"/>
      <c r="B118" s="186" t="s">
        <v>221</v>
      </c>
      <c r="C118" s="195" t="s">
        <v>241</v>
      </c>
      <c r="D118" s="187" t="s">
        <v>110</v>
      </c>
      <c r="E118" s="276">
        <v>1</v>
      </c>
      <c r="F118" s="320"/>
      <c r="G118" s="196">
        <f t="shared" si="12"/>
        <v>0</v>
      </c>
      <c r="H118" s="189" t="s">
        <v>86</v>
      </c>
      <c r="I118" s="167"/>
      <c r="J118" s="161"/>
    </row>
    <row r="119" spans="1:10" x14ac:dyDescent="0.2">
      <c r="A119" s="199"/>
      <c r="B119" s="265" t="s">
        <v>92</v>
      </c>
      <c r="C119" s="269" t="str">
        <f>CONCATENATE(B107," ",C107)</f>
        <v>6 Prvky informačního systému</v>
      </c>
      <c r="D119" s="210"/>
      <c r="E119" s="211"/>
      <c r="F119" s="212"/>
      <c r="G119" s="270">
        <f>SUM(G108:G118)</f>
        <v>0</v>
      </c>
      <c r="H119" s="270"/>
      <c r="I119" s="167"/>
      <c r="J119" s="161"/>
    </row>
    <row r="120" spans="1:10" x14ac:dyDescent="0.2">
      <c r="A120" s="262" t="s">
        <v>456</v>
      </c>
      <c r="B120" s="263" t="s">
        <v>66</v>
      </c>
      <c r="C120" s="273" t="s">
        <v>386</v>
      </c>
      <c r="D120" s="213"/>
      <c r="E120" s="214"/>
      <c r="F120" s="214"/>
      <c r="G120" s="215"/>
      <c r="H120" s="183"/>
      <c r="I120" s="167"/>
      <c r="J120" s="161"/>
    </row>
    <row r="121" spans="1:10" x14ac:dyDescent="0.2">
      <c r="A121" s="185"/>
      <c r="B121" s="216" t="s">
        <v>387</v>
      </c>
      <c r="C121" s="195" t="s">
        <v>109</v>
      </c>
      <c r="D121" s="187" t="s">
        <v>110</v>
      </c>
      <c r="E121" s="188">
        <v>1</v>
      </c>
      <c r="F121" s="320"/>
      <c r="G121" s="217">
        <f>E121*F121</f>
        <v>0</v>
      </c>
      <c r="H121" s="189" t="s">
        <v>86</v>
      </c>
      <c r="I121" s="167"/>
      <c r="J121" s="161"/>
    </row>
    <row r="122" spans="1:10" ht="33.75" x14ac:dyDescent="0.2">
      <c r="A122" s="185"/>
      <c r="B122" s="216" t="s">
        <v>388</v>
      </c>
      <c r="C122" s="195" t="s">
        <v>111</v>
      </c>
      <c r="D122" s="187" t="s">
        <v>110</v>
      </c>
      <c r="E122" s="188">
        <v>1</v>
      </c>
      <c r="F122" s="320"/>
      <c r="G122" s="217">
        <f>E122*F122</f>
        <v>0</v>
      </c>
      <c r="H122" s="189" t="s">
        <v>86</v>
      </c>
      <c r="I122" s="167"/>
      <c r="J122" s="161"/>
    </row>
    <row r="123" spans="1:10" ht="22.5" x14ac:dyDescent="0.2">
      <c r="A123" s="185"/>
      <c r="B123" s="216" t="s">
        <v>389</v>
      </c>
      <c r="C123" s="195" t="s">
        <v>112</v>
      </c>
      <c r="D123" s="187" t="s">
        <v>110</v>
      </c>
      <c r="E123" s="188">
        <v>1</v>
      </c>
      <c r="F123" s="320"/>
      <c r="G123" s="217">
        <f t="shared" ref="G123" si="13">E123*F123</f>
        <v>0</v>
      </c>
      <c r="H123" s="189" t="s">
        <v>86</v>
      </c>
      <c r="I123" s="167"/>
      <c r="J123" s="161"/>
    </row>
    <row r="124" spans="1:10" x14ac:dyDescent="0.2">
      <c r="A124" s="199"/>
      <c r="B124" s="265" t="s">
        <v>92</v>
      </c>
      <c r="C124" s="269" t="str">
        <f>CONCATENATE(B120," ",C120)</f>
        <v>10 Ostatní náklady</v>
      </c>
      <c r="D124" s="210"/>
      <c r="E124" s="211"/>
      <c r="F124" s="212"/>
      <c r="G124" s="270">
        <f>SUM(G121:G123)</f>
        <v>0</v>
      </c>
      <c r="H124" s="218"/>
      <c r="I124" s="167"/>
      <c r="J124" s="161"/>
    </row>
    <row r="125" spans="1:10" x14ac:dyDescent="0.2">
      <c r="A125" s="172"/>
      <c r="B125" s="156"/>
      <c r="C125" s="156"/>
      <c r="D125" s="156"/>
      <c r="E125" s="173"/>
      <c r="F125" s="156"/>
      <c r="G125" s="174"/>
      <c r="I125" s="167"/>
      <c r="J125" s="161"/>
    </row>
  </sheetData>
  <mergeCells count="8">
    <mergeCell ref="A26:G26"/>
    <mergeCell ref="J17:J18"/>
    <mergeCell ref="A56:G56"/>
    <mergeCell ref="A1:G1"/>
    <mergeCell ref="A3:B3"/>
    <mergeCell ref="A4:B4"/>
    <mergeCell ref="E4:G4"/>
    <mergeCell ref="A6:G6"/>
  </mergeCells>
  <pageMargins left="0.7" right="0.7" top="0.75" bottom="0.75" header="0.3" footer="0.3"/>
  <pageSetup paperSize="9" scale="74" fitToHeight="0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opLeftCell="A13" workbookViewId="0">
      <selection activeCell="C8" sqref="C8:E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1" t="s">
        <v>13</v>
      </c>
      <c r="B1" s="12"/>
      <c r="C1" s="12"/>
      <c r="D1" s="12"/>
      <c r="E1" s="12"/>
      <c r="F1" s="12"/>
      <c r="G1" s="12"/>
    </row>
    <row r="2" spans="1:57" ht="12.75" customHeight="1" x14ac:dyDescent="0.2">
      <c r="A2" s="13" t="s">
        <v>14</v>
      </c>
      <c r="B2" s="14"/>
      <c r="C2" s="15"/>
      <c r="D2" s="15"/>
      <c r="E2" s="16"/>
      <c r="F2" s="17" t="s">
        <v>15</v>
      </c>
      <c r="G2" s="18"/>
    </row>
    <row r="3" spans="1:57" ht="3" hidden="1" customHeight="1" x14ac:dyDescent="0.2">
      <c r="A3" s="19"/>
      <c r="B3" s="20"/>
      <c r="C3" s="21"/>
      <c r="D3" s="21"/>
      <c r="E3" s="22"/>
      <c r="F3" s="23"/>
      <c r="G3" s="24"/>
    </row>
    <row r="4" spans="1:57" ht="12" customHeight="1" x14ac:dyDescent="0.2">
      <c r="A4" s="25" t="s">
        <v>16</v>
      </c>
      <c r="B4" s="20"/>
      <c r="C4" s="21" t="s">
        <v>17</v>
      </c>
      <c r="D4" s="21"/>
      <c r="E4" s="22"/>
      <c r="F4" s="23" t="s">
        <v>18</v>
      </c>
      <c r="G4" s="26"/>
    </row>
    <row r="5" spans="1:57" ht="12.95" customHeight="1" x14ac:dyDescent="0.2">
      <c r="A5" s="27" t="s">
        <v>19</v>
      </c>
      <c r="B5" s="28"/>
      <c r="C5" s="29" t="s">
        <v>335</v>
      </c>
      <c r="D5" s="30"/>
      <c r="E5" s="28"/>
      <c r="F5" s="23" t="s">
        <v>20</v>
      </c>
      <c r="G5" s="24"/>
    </row>
    <row r="6" spans="1:57" ht="12.95" customHeight="1" x14ac:dyDescent="0.2">
      <c r="A6" s="25" t="s">
        <v>11</v>
      </c>
      <c r="B6" s="20"/>
      <c r="C6" s="21" t="s">
        <v>21</v>
      </c>
      <c r="D6" s="21"/>
      <c r="E6" s="22"/>
      <c r="F6" s="31" t="s">
        <v>22</v>
      </c>
      <c r="G6" s="32"/>
      <c r="O6" s="33"/>
    </row>
    <row r="7" spans="1:57" ht="27" customHeight="1" x14ac:dyDescent="0.2">
      <c r="A7" s="34"/>
      <c r="B7" s="35"/>
      <c r="C7" s="345" t="s">
        <v>381</v>
      </c>
      <c r="D7" s="346"/>
      <c r="E7" s="347"/>
      <c r="F7" s="36" t="s">
        <v>23</v>
      </c>
      <c r="G7" s="32"/>
      <c r="I7" s="33"/>
    </row>
    <row r="8" spans="1:57" ht="26.25" customHeight="1" x14ac:dyDescent="0.2">
      <c r="A8" s="37" t="s">
        <v>24</v>
      </c>
      <c r="B8" s="23"/>
      <c r="C8" s="342" t="s">
        <v>418</v>
      </c>
      <c r="D8" s="343"/>
      <c r="E8" s="344"/>
      <c r="F8" s="38" t="s">
        <v>25</v>
      </c>
      <c r="G8" s="39"/>
      <c r="H8" s="40"/>
      <c r="I8" s="41"/>
    </row>
    <row r="9" spans="1:57" ht="24" customHeight="1" x14ac:dyDescent="0.2">
      <c r="A9" s="37" t="s">
        <v>26</v>
      </c>
      <c r="B9" s="23"/>
      <c r="C9" s="342" t="s">
        <v>418</v>
      </c>
      <c r="D9" s="343"/>
      <c r="E9" s="344"/>
      <c r="F9" s="23"/>
      <c r="G9" s="42"/>
      <c r="H9" s="2"/>
    </row>
    <row r="10" spans="1:57" x14ac:dyDescent="0.2">
      <c r="A10" s="37" t="s">
        <v>27</v>
      </c>
      <c r="B10" s="23"/>
      <c r="C10" s="348" t="s">
        <v>12</v>
      </c>
      <c r="D10" s="348"/>
      <c r="E10" s="348"/>
      <c r="F10" s="43"/>
      <c r="G10" s="44"/>
      <c r="H10" s="45"/>
    </row>
    <row r="11" spans="1:57" ht="13.5" customHeight="1" x14ac:dyDescent="0.2">
      <c r="A11" s="37" t="s">
        <v>28</v>
      </c>
      <c r="B11" s="23"/>
      <c r="C11" s="348"/>
      <c r="D11" s="348"/>
      <c r="E11" s="348"/>
      <c r="F11" s="46" t="s">
        <v>29</v>
      </c>
      <c r="G11" s="47">
        <v>18252</v>
      </c>
      <c r="H11" s="2"/>
      <c r="BA11" s="48"/>
      <c r="BB11" s="48"/>
      <c r="BC11" s="48"/>
      <c r="BD11" s="48"/>
      <c r="BE11" s="48"/>
    </row>
    <row r="12" spans="1:57" ht="28.5" customHeight="1" x14ac:dyDescent="0.2">
      <c r="A12" s="49" t="s">
        <v>30</v>
      </c>
      <c r="B12" s="20"/>
      <c r="C12" s="342" t="s">
        <v>395</v>
      </c>
      <c r="D12" s="343"/>
      <c r="E12" s="344"/>
      <c r="F12" s="50" t="s">
        <v>31</v>
      </c>
      <c r="G12" s="51"/>
      <c r="H12" s="2"/>
    </row>
    <row r="13" spans="1:57" ht="28.5" customHeight="1" thickBot="1" x14ac:dyDescent="0.25">
      <c r="A13" s="52" t="s">
        <v>383</v>
      </c>
      <c r="B13" s="53"/>
      <c r="C13" s="53"/>
      <c r="D13" s="53"/>
      <c r="E13" s="54"/>
      <c r="F13" s="54"/>
      <c r="G13" s="55"/>
      <c r="H13" s="2"/>
    </row>
    <row r="14" spans="1:57" ht="17.25" customHeight="1" thickBot="1" x14ac:dyDescent="0.25">
      <c r="A14" s="56" t="s">
        <v>32</v>
      </c>
      <c r="B14" s="57"/>
      <c r="C14" s="58"/>
      <c r="D14" s="59" t="s">
        <v>33</v>
      </c>
      <c r="E14" s="60"/>
      <c r="F14" s="60"/>
      <c r="G14" s="58"/>
    </row>
    <row r="15" spans="1:57" ht="15.95" customHeight="1" x14ac:dyDescent="0.2">
      <c r="A15" s="61"/>
      <c r="B15" s="62" t="s">
        <v>34</v>
      </c>
      <c r="C15" s="63">
        <f>'Rekapitulace - INV'!E26</f>
        <v>0</v>
      </c>
      <c r="D15" s="64"/>
      <c r="E15" s="65"/>
      <c r="F15" s="66"/>
      <c r="G15" s="63"/>
    </row>
    <row r="16" spans="1:57" ht="15.95" customHeight="1" x14ac:dyDescent="0.2">
      <c r="A16" s="61" t="s">
        <v>35</v>
      </c>
      <c r="B16" s="62" t="s">
        <v>36</v>
      </c>
      <c r="C16" s="63">
        <f>'Rekapitulace - NIV'!F14</f>
        <v>0</v>
      </c>
      <c r="D16" s="19"/>
      <c r="E16" s="67"/>
      <c r="F16" s="68"/>
      <c r="G16" s="63"/>
    </row>
    <row r="17" spans="1:9" ht="15.95" customHeight="1" x14ac:dyDescent="0.2">
      <c r="A17" s="61" t="s">
        <v>37</v>
      </c>
      <c r="B17" s="62" t="s">
        <v>38</v>
      </c>
      <c r="C17" s="63">
        <f>'Rekapitulace - INV'!H26</f>
        <v>0</v>
      </c>
      <c r="D17" s="19"/>
      <c r="E17" s="67"/>
      <c r="F17" s="68"/>
      <c r="G17" s="63"/>
    </row>
    <row r="18" spans="1:9" ht="15.95" customHeight="1" x14ac:dyDescent="0.2">
      <c r="A18" s="69" t="s">
        <v>39</v>
      </c>
      <c r="B18" s="70" t="s">
        <v>40</v>
      </c>
      <c r="C18" s="63">
        <f>'Rekapitulace - INV'!G26</f>
        <v>0</v>
      </c>
      <c r="D18" s="19"/>
      <c r="E18" s="67"/>
      <c r="F18" s="68"/>
      <c r="G18" s="63"/>
    </row>
    <row r="19" spans="1:9" ht="15.95" customHeight="1" x14ac:dyDescent="0.2">
      <c r="A19" s="71" t="s">
        <v>41</v>
      </c>
      <c r="B19" s="62"/>
      <c r="C19" s="63">
        <f>SUM(C15:C18)</f>
        <v>0</v>
      </c>
      <c r="D19" s="19"/>
      <c r="E19" s="67"/>
      <c r="F19" s="68"/>
      <c r="G19" s="63"/>
    </row>
    <row r="20" spans="1:9" ht="15.95" customHeight="1" x14ac:dyDescent="0.2">
      <c r="A20" s="71"/>
      <c r="B20" s="62"/>
      <c r="C20" s="63"/>
      <c r="D20" s="19"/>
      <c r="E20" s="67"/>
      <c r="F20" s="68"/>
      <c r="G20" s="63"/>
    </row>
    <row r="21" spans="1:9" ht="15.95" customHeight="1" x14ac:dyDescent="0.2">
      <c r="A21" s="71" t="s">
        <v>42</v>
      </c>
      <c r="B21" s="62"/>
      <c r="C21" s="63">
        <f>'Rekapitulace - INV'!I26</f>
        <v>0</v>
      </c>
      <c r="D21" s="19"/>
      <c r="E21" s="67"/>
      <c r="F21" s="68"/>
      <c r="G21" s="63"/>
    </row>
    <row r="22" spans="1:9" ht="15.95" customHeight="1" x14ac:dyDescent="0.2">
      <c r="A22" s="72" t="s">
        <v>43</v>
      </c>
      <c r="B22" s="73"/>
      <c r="C22" s="63">
        <f>C19+C21</f>
        <v>0</v>
      </c>
      <c r="D22" s="19" t="s">
        <v>44</v>
      </c>
      <c r="E22" s="67"/>
      <c r="F22" s="68"/>
      <c r="G22" s="63">
        <f>G23-SUM(G15:G21)</f>
        <v>0</v>
      </c>
    </row>
    <row r="23" spans="1:9" ht="15.95" customHeight="1" thickBot="1" x14ac:dyDescent="0.25">
      <c r="A23" s="335" t="s">
        <v>45</v>
      </c>
      <c r="B23" s="336"/>
      <c r="C23" s="74">
        <f>C22+G23</f>
        <v>0</v>
      </c>
      <c r="D23" s="75" t="s">
        <v>46</v>
      </c>
      <c r="E23" s="76"/>
      <c r="F23" s="77"/>
      <c r="G23" s="63">
        <f>'Rekapitulace - NIV'!I19</f>
        <v>0</v>
      </c>
    </row>
    <row r="24" spans="1:9" x14ac:dyDescent="0.2">
      <c r="A24" s="78" t="s">
        <v>47</v>
      </c>
      <c r="B24" s="79"/>
      <c r="C24" s="80"/>
      <c r="D24" s="79" t="s">
        <v>1</v>
      </c>
      <c r="E24" s="79"/>
      <c r="F24" s="81" t="s">
        <v>2</v>
      </c>
      <c r="G24" s="82"/>
    </row>
    <row r="25" spans="1:9" x14ac:dyDescent="0.2">
      <c r="A25" s="72" t="s">
        <v>48</v>
      </c>
      <c r="B25" s="73"/>
      <c r="C25" s="83"/>
      <c r="D25" s="73" t="s">
        <v>48</v>
      </c>
      <c r="E25" s="84"/>
      <c r="F25" s="85" t="s">
        <v>48</v>
      </c>
      <c r="G25" s="86"/>
    </row>
    <row r="26" spans="1:9" ht="37.5" customHeight="1" x14ac:dyDescent="0.2">
      <c r="A26" s="72" t="s">
        <v>49</v>
      </c>
      <c r="B26" s="87"/>
      <c r="C26" s="83"/>
      <c r="D26" s="73" t="s">
        <v>49</v>
      </c>
      <c r="E26" s="84"/>
      <c r="F26" s="85" t="s">
        <v>49</v>
      </c>
      <c r="G26" s="86"/>
    </row>
    <row r="27" spans="1:9" x14ac:dyDescent="0.2">
      <c r="A27" s="72"/>
      <c r="B27" s="88"/>
      <c r="C27" s="83"/>
      <c r="D27" s="73"/>
      <c r="E27" s="84"/>
      <c r="F27" s="85"/>
      <c r="G27" s="86"/>
    </row>
    <row r="28" spans="1:9" x14ac:dyDescent="0.2">
      <c r="A28" s="72" t="s">
        <v>50</v>
      </c>
      <c r="B28" s="73"/>
      <c r="C28" s="83"/>
      <c r="D28" s="85" t="s">
        <v>51</v>
      </c>
      <c r="E28" s="83"/>
      <c r="F28" s="89" t="s">
        <v>51</v>
      </c>
      <c r="G28" s="86"/>
    </row>
    <row r="29" spans="1:9" ht="69" customHeight="1" x14ac:dyDescent="0.2">
      <c r="A29" s="72"/>
      <c r="B29" s="73"/>
      <c r="C29" s="90"/>
      <c r="D29" s="91"/>
      <c r="E29" s="90"/>
      <c r="F29" s="73"/>
      <c r="G29" s="86"/>
    </row>
    <row r="30" spans="1:9" x14ac:dyDescent="0.2">
      <c r="A30" s="92" t="s">
        <v>52</v>
      </c>
      <c r="B30" s="93"/>
      <c r="C30" s="94">
        <v>21</v>
      </c>
      <c r="D30" s="93" t="s">
        <v>53</v>
      </c>
      <c r="E30" s="95"/>
      <c r="F30" s="337">
        <f>C23-F32</f>
        <v>0</v>
      </c>
      <c r="G30" s="338"/>
      <c r="I30" s="237">
        <f>F30</f>
        <v>0</v>
      </c>
    </row>
    <row r="31" spans="1:9" x14ac:dyDescent="0.2">
      <c r="A31" s="92" t="s">
        <v>54</v>
      </c>
      <c r="B31" s="93"/>
      <c r="C31" s="94">
        <v>21</v>
      </c>
      <c r="D31" s="93" t="s">
        <v>55</v>
      </c>
      <c r="E31" s="95"/>
      <c r="F31" s="337">
        <f>ROUND(PRODUCT(F30,C31/100),0)</f>
        <v>0</v>
      </c>
      <c r="G31" s="338"/>
    </row>
    <row r="32" spans="1:9" x14ac:dyDescent="0.2">
      <c r="A32" s="92" t="s">
        <v>52</v>
      </c>
      <c r="B32" s="93"/>
      <c r="C32" s="94">
        <v>15</v>
      </c>
      <c r="D32" s="93" t="s">
        <v>55</v>
      </c>
      <c r="E32" s="95"/>
      <c r="F32" s="337">
        <v>0</v>
      </c>
      <c r="G32" s="338"/>
    </row>
    <row r="33" spans="1:8" x14ac:dyDescent="0.2">
      <c r="A33" s="92" t="s">
        <v>54</v>
      </c>
      <c r="B33" s="96"/>
      <c r="C33" s="97">
        <v>15</v>
      </c>
      <c r="D33" s="93" t="s">
        <v>55</v>
      </c>
      <c r="E33" s="68"/>
      <c r="F33" s="337">
        <f>ROUND(PRODUCT(F32,C33/100),0)</f>
        <v>0</v>
      </c>
      <c r="G33" s="338"/>
    </row>
    <row r="34" spans="1:8" s="101" customFormat="1" ht="19.5" customHeight="1" thickBot="1" x14ac:dyDescent="0.3">
      <c r="A34" s="98" t="s">
        <v>56</v>
      </c>
      <c r="B34" s="99"/>
      <c r="C34" s="99"/>
      <c r="D34" s="99"/>
      <c r="E34" s="100"/>
      <c r="F34" s="339">
        <f>ROUND(SUM(F30:F33),0)</f>
        <v>0</v>
      </c>
      <c r="G34" s="340"/>
    </row>
    <row r="36" spans="1:8" x14ac:dyDescent="0.2">
      <c r="A36" s="1" t="s">
        <v>57</v>
      </c>
      <c r="B36" s="1"/>
      <c r="C36" s="1"/>
      <c r="D36" s="1"/>
      <c r="E36" s="1"/>
      <c r="F36" s="1"/>
      <c r="G36" s="1"/>
      <c r="H36" t="s">
        <v>58</v>
      </c>
    </row>
    <row r="37" spans="1:8" ht="14.25" customHeight="1" x14ac:dyDescent="0.2">
      <c r="A37" s="1"/>
      <c r="B37" s="341"/>
      <c r="C37" s="341"/>
      <c r="D37" s="341"/>
      <c r="E37" s="341"/>
      <c r="F37" s="341"/>
      <c r="G37" s="341"/>
      <c r="H37" t="s">
        <v>58</v>
      </c>
    </row>
    <row r="38" spans="1:8" ht="12.75" customHeight="1" x14ac:dyDescent="0.2">
      <c r="A38" s="102"/>
      <c r="B38" s="341"/>
      <c r="C38" s="341"/>
      <c r="D38" s="341"/>
      <c r="E38" s="341"/>
      <c r="F38" s="341"/>
      <c r="G38" s="341"/>
      <c r="H38" t="s">
        <v>58</v>
      </c>
    </row>
    <row r="39" spans="1:8" x14ac:dyDescent="0.2">
      <c r="A39" s="102"/>
      <c r="B39" s="341"/>
      <c r="C39" s="341"/>
      <c r="D39" s="341"/>
      <c r="E39" s="341"/>
      <c r="F39" s="341"/>
      <c r="G39" s="341"/>
      <c r="H39" t="s">
        <v>58</v>
      </c>
    </row>
    <row r="40" spans="1:8" x14ac:dyDescent="0.2">
      <c r="A40" s="102"/>
      <c r="B40" s="341"/>
      <c r="C40" s="341"/>
      <c r="D40" s="341"/>
      <c r="E40" s="341"/>
      <c r="F40" s="341"/>
      <c r="G40" s="341"/>
      <c r="H40" t="s">
        <v>58</v>
      </c>
    </row>
    <row r="41" spans="1:8" x14ac:dyDescent="0.2">
      <c r="A41" s="102"/>
      <c r="B41" s="341"/>
      <c r="C41" s="341"/>
      <c r="D41" s="341"/>
      <c r="E41" s="341"/>
      <c r="F41" s="341"/>
      <c r="G41" s="341"/>
      <c r="H41" t="s">
        <v>58</v>
      </c>
    </row>
    <row r="42" spans="1:8" x14ac:dyDescent="0.2">
      <c r="A42" s="102"/>
      <c r="B42" s="341"/>
      <c r="C42" s="341"/>
      <c r="D42" s="341"/>
      <c r="E42" s="341"/>
      <c r="F42" s="341"/>
      <c r="G42" s="341"/>
      <c r="H42" t="s">
        <v>58</v>
      </c>
    </row>
    <row r="43" spans="1:8" x14ac:dyDescent="0.2">
      <c r="A43" s="102"/>
      <c r="B43" s="341"/>
      <c r="C43" s="341"/>
      <c r="D43" s="341"/>
      <c r="E43" s="341"/>
      <c r="F43" s="341"/>
      <c r="G43" s="341"/>
      <c r="H43" t="s">
        <v>58</v>
      </c>
    </row>
    <row r="44" spans="1:8" x14ac:dyDescent="0.2">
      <c r="A44" s="102"/>
      <c r="B44" s="341"/>
      <c r="C44" s="341"/>
      <c r="D44" s="341"/>
      <c r="E44" s="341"/>
      <c r="F44" s="341"/>
      <c r="G44" s="341"/>
      <c r="H44" t="s">
        <v>58</v>
      </c>
    </row>
    <row r="45" spans="1:8" ht="0.75" customHeight="1" x14ac:dyDescent="0.2">
      <c r="A45" s="102"/>
      <c r="B45" s="341"/>
      <c r="C45" s="341"/>
      <c r="D45" s="341"/>
      <c r="E45" s="341"/>
      <c r="F45" s="341"/>
      <c r="G45" s="341"/>
      <c r="H45" t="s">
        <v>58</v>
      </c>
    </row>
    <row r="46" spans="1:8" x14ac:dyDescent="0.2">
      <c r="B46" s="334"/>
      <c r="C46" s="334"/>
      <c r="D46" s="334"/>
      <c r="E46" s="334"/>
      <c r="F46" s="334"/>
      <c r="G46" s="334"/>
    </row>
    <row r="47" spans="1:8" x14ac:dyDescent="0.2">
      <c r="B47" s="334"/>
      <c r="C47" s="334"/>
      <c r="D47" s="334"/>
      <c r="E47" s="334"/>
      <c r="F47" s="334"/>
      <c r="G47" s="334"/>
    </row>
    <row r="48" spans="1:8" x14ac:dyDescent="0.2">
      <c r="B48" s="334"/>
      <c r="C48" s="334"/>
      <c r="D48" s="334"/>
      <c r="E48" s="334"/>
      <c r="F48" s="334"/>
      <c r="G48" s="334"/>
    </row>
    <row r="49" spans="2:7" x14ac:dyDescent="0.2">
      <c r="B49" s="334"/>
      <c r="C49" s="334"/>
      <c r="D49" s="334"/>
      <c r="E49" s="334"/>
      <c r="F49" s="334"/>
      <c r="G49" s="334"/>
    </row>
    <row r="50" spans="2:7" x14ac:dyDescent="0.2">
      <c r="B50" s="334"/>
      <c r="C50" s="334"/>
      <c r="D50" s="334"/>
      <c r="E50" s="334"/>
      <c r="F50" s="334"/>
      <c r="G50" s="334"/>
    </row>
    <row r="51" spans="2:7" x14ac:dyDescent="0.2">
      <c r="B51" s="334"/>
      <c r="C51" s="334"/>
      <c r="D51" s="334"/>
      <c r="E51" s="334"/>
      <c r="F51" s="334"/>
      <c r="G51" s="334"/>
    </row>
    <row r="52" spans="2:7" x14ac:dyDescent="0.2">
      <c r="B52" s="334"/>
      <c r="C52" s="334"/>
      <c r="D52" s="334"/>
      <c r="E52" s="334"/>
      <c r="F52" s="334"/>
      <c r="G52" s="334"/>
    </row>
    <row r="53" spans="2:7" x14ac:dyDescent="0.2">
      <c r="B53" s="334"/>
      <c r="C53" s="334"/>
      <c r="D53" s="334"/>
      <c r="E53" s="334"/>
      <c r="F53" s="334"/>
      <c r="G53" s="334"/>
    </row>
    <row r="54" spans="2:7" x14ac:dyDescent="0.2">
      <c r="B54" s="334"/>
      <c r="C54" s="334"/>
      <c r="D54" s="334"/>
      <c r="E54" s="334"/>
      <c r="F54" s="334"/>
      <c r="G54" s="334"/>
    </row>
    <row r="55" spans="2:7" x14ac:dyDescent="0.2">
      <c r="B55" s="334"/>
      <c r="C55" s="334"/>
      <c r="D55" s="334"/>
      <c r="E55" s="334"/>
      <c r="F55" s="334"/>
      <c r="G55" s="334"/>
    </row>
  </sheetData>
  <mergeCells count="23">
    <mergeCell ref="C12:E12"/>
    <mergeCell ref="C7:E7"/>
    <mergeCell ref="C8:E8"/>
    <mergeCell ref="C9:E9"/>
    <mergeCell ref="C10:E10"/>
    <mergeCell ref="C11:E11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1"/>
  <sheetViews>
    <sheetView workbookViewId="0">
      <selection activeCell="C31" sqref="C31"/>
    </sheetView>
  </sheetViews>
  <sheetFormatPr defaultRowHeight="12.75" x14ac:dyDescent="0.2"/>
  <cols>
    <col min="1" max="1" width="8.85546875" customWidth="1"/>
    <col min="2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349" t="s">
        <v>59</v>
      </c>
      <c r="B1" s="350"/>
      <c r="C1" s="351" t="s">
        <v>73</v>
      </c>
      <c r="D1" s="352"/>
      <c r="E1" s="352"/>
      <c r="F1" s="353"/>
      <c r="G1" s="103" t="s">
        <v>60</v>
      </c>
      <c r="H1" s="104" t="s">
        <v>61</v>
      </c>
      <c r="I1" s="105"/>
    </row>
    <row r="2" spans="1:57" ht="13.5" thickBot="1" x14ac:dyDescent="0.25">
      <c r="A2" s="354" t="s">
        <v>62</v>
      </c>
      <c r="B2" s="355"/>
      <c r="C2" s="106" t="s">
        <v>417</v>
      </c>
      <c r="D2" s="107"/>
      <c r="E2" s="108"/>
      <c r="F2" s="107"/>
      <c r="G2" s="356" t="s">
        <v>63</v>
      </c>
      <c r="H2" s="357"/>
      <c r="I2" s="358"/>
    </row>
    <row r="3" spans="1:57" ht="13.5" thickTop="1" x14ac:dyDescent="0.2">
      <c r="A3" s="84"/>
      <c r="B3" s="84"/>
      <c r="C3" s="84"/>
      <c r="D3" s="84"/>
      <c r="E3" s="84"/>
      <c r="F3" s="73"/>
      <c r="G3" s="84"/>
      <c r="H3" s="84"/>
      <c r="I3" s="84"/>
    </row>
    <row r="4" spans="1:57" ht="19.5" customHeight="1" x14ac:dyDescent="0.25">
      <c r="A4" s="109" t="s">
        <v>463</v>
      </c>
      <c r="B4" s="110"/>
      <c r="C4" s="110"/>
      <c r="D4" s="110"/>
      <c r="E4" s="111"/>
      <c r="F4" s="110"/>
      <c r="G4" s="110"/>
      <c r="H4" s="110"/>
      <c r="I4" s="110"/>
    </row>
    <row r="5" spans="1:57" ht="13.5" thickBot="1" x14ac:dyDescent="0.25">
      <c r="A5" s="84"/>
      <c r="B5" s="84"/>
      <c r="C5" s="84"/>
      <c r="D5" s="84"/>
      <c r="E5" s="84"/>
      <c r="F5" s="84"/>
      <c r="G5" s="84"/>
      <c r="H5" s="84"/>
      <c r="I5" s="84"/>
    </row>
    <row r="6" spans="1:57" s="2" customFormat="1" ht="13.5" thickBot="1" x14ac:dyDescent="0.25">
      <c r="A6" s="112"/>
      <c r="B6" s="57" t="s">
        <v>462</v>
      </c>
      <c r="C6" s="113"/>
      <c r="D6" s="114"/>
      <c r="E6" s="115" t="s">
        <v>7</v>
      </c>
      <c r="F6" s="116" t="s">
        <v>8</v>
      </c>
      <c r="G6" s="116" t="s">
        <v>64</v>
      </c>
      <c r="H6" s="116" t="s">
        <v>65</v>
      </c>
      <c r="I6" s="117" t="s">
        <v>42</v>
      </c>
    </row>
    <row r="7" spans="1:57" s="2" customFormat="1" x14ac:dyDescent="0.2">
      <c r="A7" s="118" t="s">
        <v>61</v>
      </c>
      <c r="B7" s="119" t="s">
        <v>83</v>
      </c>
      <c r="C7" s="73"/>
      <c r="D7" s="120"/>
      <c r="E7" s="121">
        <v>0</v>
      </c>
      <c r="F7" s="122">
        <f>'Položky – NIV (2. fáze)'!G52</f>
        <v>0</v>
      </c>
      <c r="G7" s="122">
        <v>0</v>
      </c>
      <c r="H7" s="122">
        <v>0</v>
      </c>
      <c r="I7" s="123">
        <v>0</v>
      </c>
    </row>
    <row r="8" spans="1:57" s="2" customFormat="1" x14ac:dyDescent="0.2">
      <c r="A8" s="118" t="s">
        <v>93</v>
      </c>
      <c r="B8" s="119" t="s">
        <v>94</v>
      </c>
      <c r="C8" s="73"/>
      <c r="D8" s="120"/>
      <c r="E8" s="121">
        <v>0</v>
      </c>
      <c r="F8" s="122">
        <f>'Položky – NIV (2. fáze)'!G102</f>
        <v>0</v>
      </c>
      <c r="G8" s="122">
        <v>0</v>
      </c>
      <c r="H8" s="122">
        <v>0</v>
      </c>
      <c r="I8" s="123">
        <v>0</v>
      </c>
    </row>
    <row r="9" spans="1:57" s="2" customFormat="1" x14ac:dyDescent="0.2">
      <c r="A9" s="118" t="s">
        <v>182</v>
      </c>
      <c r="B9" s="119" t="s">
        <v>422</v>
      </c>
      <c r="C9" s="73"/>
      <c r="D9" s="120"/>
      <c r="E9" s="121">
        <v>0</v>
      </c>
      <c r="F9" s="122">
        <f>'Položky – NIV (2. fáze)'!G109</f>
        <v>0</v>
      </c>
      <c r="G9" s="122">
        <v>0</v>
      </c>
      <c r="H9" s="122">
        <v>0</v>
      </c>
      <c r="I9" s="123">
        <v>0</v>
      </c>
    </row>
    <row r="10" spans="1:57" s="2" customFormat="1" x14ac:dyDescent="0.2">
      <c r="A10" s="118" t="s">
        <v>113</v>
      </c>
      <c r="B10" s="119" t="s">
        <v>186</v>
      </c>
      <c r="C10" s="73"/>
      <c r="D10" s="120"/>
      <c r="E10" s="121">
        <v>0</v>
      </c>
      <c r="F10" s="122">
        <f>'Položky – NIV (2. fáze)'!G120</f>
        <v>0</v>
      </c>
      <c r="G10" s="122">
        <v>0</v>
      </c>
      <c r="H10" s="122">
        <v>0</v>
      </c>
      <c r="I10" s="123">
        <v>0</v>
      </c>
    </row>
    <row r="11" spans="1:57" s="2" customFormat="1" x14ac:dyDescent="0.2">
      <c r="A11" s="118" t="s">
        <v>115</v>
      </c>
      <c r="B11" s="119" t="s">
        <v>223</v>
      </c>
      <c r="C11" s="73"/>
      <c r="D11" s="120"/>
      <c r="E11" s="121">
        <v>0</v>
      </c>
      <c r="F11" s="122">
        <f>'Položky – NIV (2. fáze)'!G127</f>
        <v>0</v>
      </c>
      <c r="G11" s="122">
        <v>0</v>
      </c>
      <c r="H11" s="122">
        <v>0</v>
      </c>
      <c r="I11" s="123">
        <v>0</v>
      </c>
    </row>
    <row r="12" spans="1:57" s="2" customFormat="1" x14ac:dyDescent="0.2">
      <c r="A12" s="118" t="s">
        <v>116</v>
      </c>
      <c r="B12" s="119" t="s">
        <v>242</v>
      </c>
      <c r="C12" s="73"/>
      <c r="D12" s="120"/>
      <c r="E12" s="121">
        <v>0</v>
      </c>
      <c r="F12" s="122">
        <f>'Položky – NIV (2. fáze)'!G151</f>
        <v>0</v>
      </c>
      <c r="G12" s="122">
        <v>0</v>
      </c>
      <c r="H12" s="122">
        <v>0</v>
      </c>
      <c r="I12" s="123">
        <v>0</v>
      </c>
    </row>
    <row r="13" spans="1:57" s="2" customFormat="1" ht="13.5" thickBot="1" x14ac:dyDescent="0.25">
      <c r="A13" s="118" t="s">
        <v>66</v>
      </c>
      <c r="B13" s="119" t="s">
        <v>386</v>
      </c>
      <c r="C13" s="73"/>
      <c r="D13" s="120"/>
      <c r="E13" s="121">
        <v>0</v>
      </c>
      <c r="F13" s="122">
        <f>'Položky – NIV (2. fáze)'!G156</f>
        <v>0</v>
      </c>
      <c r="G13" s="122">
        <v>0</v>
      </c>
      <c r="H13" s="122">
        <v>0</v>
      </c>
      <c r="I13" s="123">
        <v>0</v>
      </c>
    </row>
    <row r="14" spans="1:57" s="130" customFormat="1" ht="13.5" thickBot="1" x14ac:dyDescent="0.25">
      <c r="A14" s="124"/>
      <c r="B14" s="125" t="s">
        <v>67</v>
      </c>
      <c r="C14" s="125"/>
      <c r="D14" s="126"/>
      <c r="E14" s="127">
        <f>SUM(E7:E11)</f>
        <v>0</v>
      </c>
      <c r="F14" s="128">
        <f>SUM(F7:F13)</f>
        <v>0</v>
      </c>
      <c r="G14" s="128">
        <f>SUM(G7:G13)</f>
        <v>0</v>
      </c>
      <c r="H14" s="128">
        <f>SUM(H7:H13)</f>
        <v>0</v>
      </c>
      <c r="I14" s="129">
        <f>SUM(I7:I13)</f>
        <v>0</v>
      </c>
    </row>
    <row r="15" spans="1:57" x14ac:dyDescent="0.2">
      <c r="A15" s="73"/>
      <c r="B15" s="73"/>
      <c r="C15" s="73"/>
      <c r="D15" s="73"/>
      <c r="E15" s="73"/>
      <c r="F15" s="73"/>
      <c r="G15" s="73"/>
      <c r="H15" s="73"/>
      <c r="I15" s="73"/>
    </row>
    <row r="16" spans="1:57" ht="19.5" customHeight="1" x14ac:dyDescent="0.25">
      <c r="A16" s="110" t="s">
        <v>68</v>
      </c>
      <c r="B16" s="110"/>
      <c r="C16" s="110"/>
      <c r="D16" s="110"/>
      <c r="E16" s="110"/>
      <c r="F16" s="110"/>
      <c r="G16" s="131"/>
      <c r="H16" s="110"/>
      <c r="I16" s="110"/>
      <c r="BA16" s="48"/>
      <c r="BB16" s="48"/>
      <c r="BC16" s="48"/>
      <c r="BD16" s="48"/>
      <c r="BE16" s="48"/>
    </row>
    <row r="17" spans="1:53" ht="13.5" thickBot="1" x14ac:dyDescent="0.25">
      <c r="A17" s="84"/>
      <c r="B17" s="84"/>
      <c r="C17" s="84"/>
      <c r="D17" s="84"/>
      <c r="E17" s="84"/>
      <c r="F17" s="84"/>
      <c r="G17" s="84"/>
      <c r="H17" s="84"/>
      <c r="I17" s="84"/>
    </row>
    <row r="18" spans="1:53" x14ac:dyDescent="0.2">
      <c r="A18" s="78" t="s">
        <v>69</v>
      </c>
      <c r="B18" s="79"/>
      <c r="C18" s="79"/>
      <c r="D18" s="132"/>
      <c r="E18" s="133" t="s">
        <v>70</v>
      </c>
      <c r="F18" s="134" t="s">
        <v>0</v>
      </c>
      <c r="G18" s="135" t="s">
        <v>71</v>
      </c>
      <c r="H18" s="136"/>
      <c r="I18" s="137" t="s">
        <v>70</v>
      </c>
    </row>
    <row r="19" spans="1:53" x14ac:dyDescent="0.2">
      <c r="A19" s="71"/>
      <c r="B19" s="62" t="s">
        <v>465</v>
      </c>
      <c r="C19" s="62"/>
      <c r="D19" s="138"/>
      <c r="E19" s="139"/>
      <c r="F19" s="140">
        <v>2</v>
      </c>
      <c r="G19" s="141">
        <f>F14</f>
        <v>0</v>
      </c>
      <c r="H19" s="142"/>
      <c r="I19" s="143">
        <f>E19+F19*G19/100</f>
        <v>0</v>
      </c>
      <c r="BA19">
        <v>8</v>
      </c>
    </row>
    <row r="20" spans="1:53" ht="13.5" thickBot="1" x14ac:dyDescent="0.25">
      <c r="A20" s="144"/>
      <c r="B20" s="145" t="s">
        <v>72</v>
      </c>
      <c r="C20" s="146"/>
      <c r="D20" s="147"/>
      <c r="E20" s="148"/>
      <c r="F20" s="149"/>
      <c r="G20" s="149"/>
      <c r="H20" s="359">
        <f>SUM(I19)</f>
        <v>0</v>
      </c>
      <c r="I20" s="360"/>
    </row>
    <row r="22" spans="1:53" x14ac:dyDescent="0.2">
      <c r="B22" s="130"/>
      <c r="F22" s="150"/>
      <c r="G22" s="151"/>
      <c r="H22" s="151"/>
      <c r="I22" s="152"/>
    </row>
    <row r="23" spans="1:53" x14ac:dyDescent="0.2">
      <c r="F23" s="150"/>
      <c r="G23" s="151"/>
      <c r="H23" s="151"/>
      <c r="I23" s="152"/>
    </row>
    <row r="24" spans="1:53" x14ac:dyDescent="0.2">
      <c r="F24" s="150"/>
      <c r="G24" s="151"/>
      <c r="H24" s="151"/>
      <c r="I24" s="152"/>
    </row>
    <row r="25" spans="1:53" x14ac:dyDescent="0.2">
      <c r="F25" s="150"/>
      <c r="G25" s="151"/>
      <c r="H25" s="151"/>
      <c r="I25" s="152"/>
    </row>
    <row r="26" spans="1:53" x14ac:dyDescent="0.2">
      <c r="F26" s="150"/>
      <c r="G26" s="151"/>
      <c r="H26" s="151"/>
      <c r="I26" s="152"/>
    </row>
    <row r="27" spans="1:53" x14ac:dyDescent="0.2">
      <c r="F27" s="150"/>
      <c r="G27" s="151"/>
      <c r="H27" s="151"/>
      <c r="I27" s="152"/>
    </row>
    <row r="28" spans="1:53" x14ac:dyDescent="0.2">
      <c r="F28" s="150"/>
      <c r="G28" s="151"/>
      <c r="H28" s="151"/>
      <c r="I28" s="152"/>
    </row>
    <row r="29" spans="1:53" x14ac:dyDescent="0.2">
      <c r="F29" s="150"/>
      <c r="G29" s="151"/>
      <c r="H29" s="151"/>
      <c r="I29" s="152"/>
    </row>
    <row r="30" spans="1:53" x14ac:dyDescent="0.2">
      <c r="F30" s="150"/>
      <c r="G30" s="151"/>
      <c r="H30" s="151"/>
      <c r="I30" s="152"/>
    </row>
    <row r="31" spans="1:53" x14ac:dyDescent="0.2">
      <c r="F31" s="150"/>
      <c r="G31" s="151"/>
      <c r="H31" s="151"/>
      <c r="I31" s="152"/>
    </row>
    <row r="32" spans="1:53" x14ac:dyDescent="0.2">
      <c r="F32" s="150"/>
      <c r="G32" s="151"/>
      <c r="H32" s="151"/>
      <c r="I32" s="152"/>
    </row>
    <row r="33" spans="6:9" x14ac:dyDescent="0.2">
      <c r="F33" s="150"/>
      <c r="G33" s="151"/>
      <c r="H33" s="151"/>
      <c r="I33" s="152"/>
    </row>
    <row r="34" spans="6:9" x14ac:dyDescent="0.2">
      <c r="F34" s="150"/>
      <c r="G34" s="151"/>
      <c r="H34" s="151"/>
      <c r="I34" s="152"/>
    </row>
    <row r="35" spans="6:9" x14ac:dyDescent="0.2">
      <c r="F35" s="150"/>
      <c r="G35" s="151"/>
      <c r="H35" s="151"/>
      <c r="I35" s="152"/>
    </row>
    <row r="36" spans="6:9" x14ac:dyDescent="0.2">
      <c r="F36" s="150"/>
      <c r="G36" s="151"/>
      <c r="H36" s="151"/>
      <c r="I36" s="152"/>
    </row>
    <row r="37" spans="6:9" x14ac:dyDescent="0.2">
      <c r="F37" s="150"/>
      <c r="G37" s="151"/>
      <c r="H37" s="151"/>
      <c r="I37" s="152"/>
    </row>
    <row r="38" spans="6:9" x14ac:dyDescent="0.2">
      <c r="F38" s="150"/>
      <c r="G38" s="151"/>
      <c r="H38" s="151"/>
      <c r="I38" s="152"/>
    </row>
    <row r="39" spans="6:9" x14ac:dyDescent="0.2">
      <c r="F39" s="150"/>
      <c r="G39" s="151"/>
      <c r="H39" s="151"/>
      <c r="I39" s="152"/>
    </row>
    <row r="40" spans="6:9" x14ac:dyDescent="0.2">
      <c r="F40" s="150"/>
      <c r="G40" s="151"/>
      <c r="H40" s="151"/>
      <c r="I40" s="152"/>
    </row>
    <row r="41" spans="6:9" x14ac:dyDescent="0.2">
      <c r="F41" s="150"/>
      <c r="G41" s="151"/>
      <c r="H41" s="151"/>
      <c r="I41" s="152"/>
    </row>
    <row r="42" spans="6:9" x14ac:dyDescent="0.2">
      <c r="F42" s="150"/>
      <c r="G42" s="151"/>
      <c r="H42" s="151"/>
      <c r="I42" s="152"/>
    </row>
    <row r="43" spans="6:9" x14ac:dyDescent="0.2">
      <c r="F43" s="150"/>
      <c r="G43" s="151"/>
      <c r="H43" s="151"/>
      <c r="I43" s="152"/>
    </row>
    <row r="44" spans="6:9" x14ac:dyDescent="0.2">
      <c r="F44" s="150"/>
      <c r="G44" s="151"/>
      <c r="H44" s="151"/>
      <c r="I44" s="152"/>
    </row>
    <row r="45" spans="6:9" x14ac:dyDescent="0.2">
      <c r="F45" s="150"/>
      <c r="G45" s="151"/>
      <c r="H45" s="151"/>
      <c r="I45" s="152"/>
    </row>
    <row r="46" spans="6:9" x14ac:dyDescent="0.2">
      <c r="F46" s="150"/>
      <c r="G46" s="151"/>
      <c r="H46" s="151"/>
      <c r="I46" s="152"/>
    </row>
    <row r="47" spans="6:9" x14ac:dyDescent="0.2">
      <c r="F47" s="150"/>
      <c r="G47" s="151"/>
      <c r="H47" s="151"/>
      <c r="I47" s="152"/>
    </row>
    <row r="48" spans="6:9" x14ac:dyDescent="0.2">
      <c r="F48" s="150"/>
      <c r="G48" s="151"/>
      <c r="H48" s="151"/>
      <c r="I48" s="152"/>
    </row>
    <row r="49" spans="6:9" x14ac:dyDescent="0.2">
      <c r="F49" s="150"/>
      <c r="G49" s="151"/>
      <c r="H49" s="151"/>
      <c r="I49" s="152"/>
    </row>
    <row r="50" spans="6:9" x14ac:dyDescent="0.2">
      <c r="F50" s="150"/>
      <c r="G50" s="151"/>
      <c r="H50" s="151"/>
      <c r="I50" s="152"/>
    </row>
    <row r="51" spans="6:9" x14ac:dyDescent="0.2">
      <c r="F51" s="150"/>
      <c r="G51" s="151"/>
      <c r="H51" s="151"/>
      <c r="I51" s="152"/>
    </row>
    <row r="52" spans="6:9" x14ac:dyDescent="0.2">
      <c r="F52" s="150"/>
      <c r="G52" s="151"/>
      <c r="H52" s="151"/>
      <c r="I52" s="152"/>
    </row>
    <row r="53" spans="6:9" x14ac:dyDescent="0.2">
      <c r="F53" s="150"/>
      <c r="G53" s="151"/>
      <c r="H53" s="151"/>
      <c r="I53" s="152"/>
    </row>
    <row r="54" spans="6:9" x14ac:dyDescent="0.2">
      <c r="F54" s="150"/>
      <c r="G54" s="151"/>
      <c r="H54" s="151"/>
      <c r="I54" s="152"/>
    </row>
    <row r="55" spans="6:9" x14ac:dyDescent="0.2">
      <c r="F55" s="150"/>
      <c r="G55" s="151"/>
      <c r="H55" s="151"/>
      <c r="I55" s="152"/>
    </row>
    <row r="56" spans="6:9" x14ac:dyDescent="0.2">
      <c r="F56" s="150"/>
      <c r="G56" s="151"/>
      <c r="H56" s="151"/>
      <c r="I56" s="152"/>
    </row>
    <row r="57" spans="6:9" x14ac:dyDescent="0.2">
      <c r="F57" s="150"/>
      <c r="G57" s="151"/>
      <c r="H57" s="151"/>
      <c r="I57" s="152"/>
    </row>
    <row r="58" spans="6:9" x14ac:dyDescent="0.2">
      <c r="F58" s="150"/>
      <c r="G58" s="151"/>
      <c r="H58" s="151"/>
      <c r="I58" s="152"/>
    </row>
    <row r="59" spans="6:9" x14ac:dyDescent="0.2">
      <c r="F59" s="150"/>
      <c r="G59" s="151"/>
      <c r="H59" s="151"/>
      <c r="I59" s="152"/>
    </row>
    <row r="60" spans="6:9" x14ac:dyDescent="0.2">
      <c r="F60" s="150"/>
      <c r="G60" s="151"/>
      <c r="H60" s="151"/>
      <c r="I60" s="152"/>
    </row>
    <row r="61" spans="6:9" x14ac:dyDescent="0.2">
      <c r="F61" s="150"/>
      <c r="G61" s="151"/>
      <c r="H61" s="151"/>
      <c r="I61" s="152"/>
    </row>
    <row r="62" spans="6:9" x14ac:dyDescent="0.2">
      <c r="F62" s="150"/>
      <c r="G62" s="151"/>
      <c r="H62" s="151"/>
      <c r="I62" s="152"/>
    </row>
    <row r="63" spans="6:9" x14ac:dyDescent="0.2">
      <c r="F63" s="150"/>
      <c r="G63" s="151"/>
      <c r="H63" s="151"/>
      <c r="I63" s="152"/>
    </row>
    <row r="64" spans="6:9" x14ac:dyDescent="0.2">
      <c r="F64" s="150"/>
      <c r="G64" s="151"/>
      <c r="H64" s="151"/>
      <c r="I64" s="152"/>
    </row>
    <row r="65" spans="6:9" x14ac:dyDescent="0.2">
      <c r="F65" s="150"/>
      <c r="G65" s="151"/>
      <c r="H65" s="151"/>
      <c r="I65" s="152"/>
    </row>
    <row r="66" spans="6:9" x14ac:dyDescent="0.2">
      <c r="F66" s="150"/>
      <c r="G66" s="151"/>
      <c r="H66" s="151"/>
      <c r="I66" s="152"/>
    </row>
    <row r="67" spans="6:9" x14ac:dyDescent="0.2">
      <c r="F67" s="150"/>
      <c r="G67" s="151"/>
      <c r="H67" s="151"/>
      <c r="I67" s="152"/>
    </row>
    <row r="68" spans="6:9" x14ac:dyDescent="0.2">
      <c r="F68" s="150"/>
      <c r="G68" s="151"/>
      <c r="H68" s="151"/>
      <c r="I68" s="152"/>
    </row>
    <row r="69" spans="6:9" x14ac:dyDescent="0.2">
      <c r="F69" s="150"/>
      <c r="G69" s="151"/>
      <c r="H69" s="151"/>
      <c r="I69" s="152"/>
    </row>
    <row r="70" spans="6:9" x14ac:dyDescent="0.2">
      <c r="F70" s="150"/>
      <c r="G70" s="151"/>
      <c r="H70" s="151"/>
      <c r="I70" s="152"/>
    </row>
    <row r="71" spans="6:9" x14ac:dyDescent="0.2">
      <c r="F71" s="150"/>
      <c r="G71" s="151"/>
      <c r="H71" s="151"/>
      <c r="I71" s="152"/>
    </row>
  </sheetData>
  <mergeCells count="5">
    <mergeCell ref="A1:B1"/>
    <mergeCell ref="C1:F1"/>
    <mergeCell ref="A2:B2"/>
    <mergeCell ref="G2:I2"/>
    <mergeCell ref="H20:I20"/>
  </mergeCells>
  <pageMargins left="0.59055118110236227" right="0.39370078740157483" top="0.59055118110236227" bottom="0.98425196850393704" header="0.19685039370078741" footer="0.51181102362204722"/>
  <pageSetup paperSize="9" scale="92" fitToHeight="0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6"/>
  <sheetViews>
    <sheetView showZeros="0" topLeftCell="A117" zoomScaleNormal="100" workbookViewId="0">
      <selection activeCell="J156" sqref="J156"/>
    </sheetView>
  </sheetViews>
  <sheetFormatPr defaultColWidth="9.140625" defaultRowHeight="12.75" x14ac:dyDescent="0.2"/>
  <cols>
    <col min="1" max="1" width="10.7109375" style="153" customWidth="1"/>
    <col min="2" max="2" width="10.5703125" style="153" customWidth="1"/>
    <col min="3" max="3" width="44.7109375" style="153" customWidth="1"/>
    <col min="4" max="4" width="4.5703125" style="153" customWidth="1"/>
    <col min="5" max="5" width="11.42578125" style="220" bestFit="1" customWidth="1"/>
    <col min="6" max="6" width="10.85546875" style="153" bestFit="1" customWidth="1"/>
    <col min="7" max="7" width="13.5703125" style="153" customWidth="1"/>
    <col min="8" max="8" width="14" style="153" customWidth="1"/>
    <col min="9" max="9" width="5.5703125" style="153" customWidth="1"/>
    <col min="10" max="10" width="16.28515625" style="219" bestFit="1" customWidth="1"/>
    <col min="11" max="16384" width="9.140625" style="153"/>
  </cols>
  <sheetData>
    <row r="1" spans="1:33" ht="15.75" x14ac:dyDescent="0.25">
      <c r="A1" s="365" t="s">
        <v>457</v>
      </c>
      <c r="B1" s="365"/>
      <c r="C1" s="365"/>
      <c r="D1" s="365"/>
      <c r="E1" s="365"/>
      <c r="F1" s="365"/>
      <c r="G1" s="365"/>
      <c r="I1" s="154"/>
      <c r="J1" s="155"/>
    </row>
    <row r="2" spans="1:33" ht="14.25" customHeight="1" thickBot="1" x14ac:dyDescent="0.25">
      <c r="A2" s="156"/>
      <c r="B2" s="157"/>
      <c r="C2" s="158"/>
      <c r="D2" s="158"/>
      <c r="E2" s="159"/>
      <c r="F2" s="158"/>
      <c r="G2" s="158"/>
      <c r="I2" s="160"/>
      <c r="J2" s="161"/>
    </row>
    <row r="3" spans="1:33" ht="27" customHeight="1" thickTop="1" x14ac:dyDescent="0.2">
      <c r="A3" s="349" t="s">
        <v>59</v>
      </c>
      <c r="B3" s="350"/>
      <c r="C3" s="162" t="s">
        <v>73</v>
      </c>
      <c r="D3" s="163"/>
      <c r="E3" s="164" t="s">
        <v>74</v>
      </c>
      <c r="F3" s="165" t="str">
        <f>'Rekapitulace - INV'!H1</f>
        <v>1</v>
      </c>
      <c r="G3" s="163"/>
      <c r="H3" s="166"/>
      <c r="I3" s="167"/>
      <c r="J3" s="168"/>
    </row>
    <row r="4" spans="1:33" ht="13.5" thickBot="1" x14ac:dyDescent="0.25">
      <c r="A4" s="366" t="s">
        <v>62</v>
      </c>
      <c r="B4" s="355"/>
      <c r="C4" s="106" t="s">
        <v>417</v>
      </c>
      <c r="D4" s="169"/>
      <c r="E4" s="367"/>
      <c r="F4" s="368"/>
      <c r="G4" s="368"/>
      <c r="H4" s="170"/>
      <c r="I4" s="167"/>
      <c r="J4" s="171"/>
    </row>
    <row r="5" spans="1:33" ht="13.5" thickTop="1" x14ac:dyDescent="0.2">
      <c r="A5" s="172"/>
      <c r="B5" s="156"/>
      <c r="C5" s="156"/>
      <c r="D5" s="156"/>
      <c r="E5" s="173"/>
      <c r="F5" s="156"/>
      <c r="G5" s="174"/>
      <c r="I5" s="167"/>
      <c r="J5" s="161"/>
    </row>
    <row r="6" spans="1:33" x14ac:dyDescent="0.2">
      <c r="A6" s="175" t="s">
        <v>75</v>
      </c>
      <c r="B6" s="176" t="s">
        <v>76</v>
      </c>
      <c r="C6" s="176" t="s">
        <v>77</v>
      </c>
      <c r="D6" s="176" t="s">
        <v>78</v>
      </c>
      <c r="E6" s="177" t="s">
        <v>79</v>
      </c>
      <c r="F6" s="176" t="s">
        <v>80</v>
      </c>
      <c r="G6" s="178" t="s">
        <v>81</v>
      </c>
      <c r="H6" s="178" t="s">
        <v>82</v>
      </c>
      <c r="I6" s="179"/>
      <c r="J6" s="180"/>
    </row>
    <row r="7" spans="1:33" x14ac:dyDescent="0.2">
      <c r="A7" s="262" t="s">
        <v>456</v>
      </c>
      <c r="B7" s="263" t="s">
        <v>61</v>
      </c>
      <c r="C7" s="264" t="s">
        <v>83</v>
      </c>
      <c r="D7" s="181"/>
      <c r="E7" s="182"/>
      <c r="F7" s="182"/>
      <c r="G7" s="183"/>
      <c r="H7" s="183"/>
      <c r="I7" s="160"/>
      <c r="J7" s="184"/>
    </row>
    <row r="8" spans="1:33" x14ac:dyDescent="0.2">
      <c r="A8" s="185"/>
      <c r="B8" s="186" t="s">
        <v>118</v>
      </c>
      <c r="C8" s="195" t="s">
        <v>125</v>
      </c>
      <c r="D8" s="187" t="s">
        <v>85</v>
      </c>
      <c r="E8" s="223">
        <v>112</v>
      </c>
      <c r="F8" s="277"/>
      <c r="G8" s="196">
        <f>E8*F8</f>
        <v>0</v>
      </c>
      <c r="H8" s="189" t="s">
        <v>86</v>
      </c>
      <c r="I8" s="190"/>
      <c r="J8" s="194"/>
      <c r="K8" s="240"/>
      <c r="L8" s="240"/>
      <c r="M8" s="240"/>
    </row>
    <row r="9" spans="1:33" x14ac:dyDescent="0.2">
      <c r="A9" s="185"/>
      <c r="B9" s="186" t="s">
        <v>119</v>
      </c>
      <c r="C9" s="195" t="s">
        <v>246</v>
      </c>
      <c r="D9" s="187" t="s">
        <v>85</v>
      </c>
      <c r="E9" s="223">
        <v>53</v>
      </c>
      <c r="F9" s="277"/>
      <c r="G9" s="196">
        <f t="shared" ref="G9:G28" si="0">E9*F9</f>
        <v>0</v>
      </c>
      <c r="H9" s="189" t="s">
        <v>86</v>
      </c>
      <c r="I9" s="190"/>
      <c r="J9" s="241"/>
      <c r="K9" s="240"/>
      <c r="L9" s="240"/>
      <c r="M9" s="240"/>
    </row>
    <row r="10" spans="1:33" x14ac:dyDescent="0.2">
      <c r="A10" s="185"/>
      <c r="B10" s="186" t="s">
        <v>402</v>
      </c>
      <c r="C10" s="195" t="s">
        <v>403</v>
      </c>
      <c r="D10" s="187" t="s">
        <v>85</v>
      </c>
      <c r="E10" s="223">
        <v>14</v>
      </c>
      <c r="F10" s="277"/>
      <c r="G10" s="196">
        <f t="shared" si="0"/>
        <v>0</v>
      </c>
      <c r="H10" s="189" t="s">
        <v>86</v>
      </c>
      <c r="I10" s="190"/>
      <c r="J10" s="241"/>
      <c r="K10" s="240"/>
      <c r="L10" s="240"/>
      <c r="M10" s="240"/>
    </row>
    <row r="11" spans="1:33" x14ac:dyDescent="0.2">
      <c r="A11" s="185"/>
      <c r="B11" s="186" t="s">
        <v>250</v>
      </c>
      <c r="C11" s="195" t="s">
        <v>247</v>
      </c>
      <c r="D11" s="187" t="s">
        <v>85</v>
      </c>
      <c r="E11" s="188">
        <v>355</v>
      </c>
      <c r="F11" s="277"/>
      <c r="G11" s="196">
        <f t="shared" si="0"/>
        <v>0</v>
      </c>
      <c r="H11" s="189" t="s">
        <v>86</v>
      </c>
      <c r="I11" s="190"/>
      <c r="J11" s="241"/>
      <c r="K11" s="240"/>
      <c r="L11" s="240"/>
      <c r="M11" s="240"/>
    </row>
    <row r="12" spans="1:33" x14ac:dyDescent="0.2">
      <c r="A12" s="185"/>
      <c r="B12" s="186" t="s">
        <v>251</v>
      </c>
      <c r="C12" s="195" t="s">
        <v>248</v>
      </c>
      <c r="D12" s="187" t="s">
        <v>85</v>
      </c>
      <c r="E12" s="188">
        <v>66</v>
      </c>
      <c r="F12" s="277"/>
      <c r="G12" s="196">
        <f t="shared" si="0"/>
        <v>0</v>
      </c>
      <c r="H12" s="189" t="s">
        <v>86</v>
      </c>
      <c r="I12" s="190"/>
      <c r="J12" s="194"/>
      <c r="K12" s="240"/>
      <c r="L12" s="240"/>
      <c r="M12" s="240"/>
    </row>
    <row r="13" spans="1:33" x14ac:dyDescent="0.2">
      <c r="A13" s="185"/>
      <c r="B13" s="186" t="s">
        <v>120</v>
      </c>
      <c r="C13" s="195" t="s">
        <v>249</v>
      </c>
      <c r="D13" s="187" t="s">
        <v>85</v>
      </c>
      <c r="E13" s="188">
        <v>3</v>
      </c>
      <c r="F13" s="277"/>
      <c r="G13" s="196">
        <f t="shared" si="0"/>
        <v>0</v>
      </c>
      <c r="H13" s="189" t="s">
        <v>86</v>
      </c>
      <c r="I13" s="190"/>
      <c r="J13" s="194"/>
      <c r="K13" s="240"/>
      <c r="L13" s="240"/>
      <c r="M13" s="240"/>
    </row>
    <row r="14" spans="1:33" x14ac:dyDescent="0.2">
      <c r="A14" s="185"/>
      <c r="B14" s="186" t="s">
        <v>121</v>
      </c>
      <c r="C14" s="225" t="s">
        <v>370</v>
      </c>
      <c r="D14" s="187" t="s">
        <v>85</v>
      </c>
      <c r="E14" s="188">
        <v>1</v>
      </c>
      <c r="F14" s="277"/>
      <c r="G14" s="196">
        <f t="shared" si="0"/>
        <v>0</v>
      </c>
      <c r="H14" s="189" t="s">
        <v>86</v>
      </c>
      <c r="I14" s="190"/>
      <c r="J14" s="194"/>
      <c r="K14" s="240"/>
      <c r="L14" s="240"/>
      <c r="M14" s="240"/>
    </row>
    <row r="15" spans="1:33" x14ac:dyDescent="0.2">
      <c r="A15" s="185"/>
      <c r="B15" s="186" t="s">
        <v>84</v>
      </c>
      <c r="C15" s="193" t="s">
        <v>125</v>
      </c>
      <c r="D15" s="187" t="s">
        <v>85</v>
      </c>
      <c r="E15" s="188">
        <v>1</v>
      </c>
      <c r="F15" s="277"/>
      <c r="G15" s="188">
        <f t="shared" si="0"/>
        <v>0</v>
      </c>
      <c r="H15" s="189" t="s">
        <v>86</v>
      </c>
      <c r="I15" s="190"/>
      <c r="J15" s="194"/>
      <c r="K15" s="240"/>
      <c r="L15" s="240"/>
      <c r="M15" s="240"/>
      <c r="AF15" s="192"/>
      <c r="AG15" s="192"/>
    </row>
    <row r="16" spans="1:33" x14ac:dyDescent="0.2">
      <c r="A16" s="185"/>
      <c r="B16" s="186" t="s">
        <v>124</v>
      </c>
      <c r="C16" s="193" t="s">
        <v>256</v>
      </c>
      <c r="D16" s="187" t="s">
        <v>85</v>
      </c>
      <c r="E16" s="188">
        <v>2</v>
      </c>
      <c r="F16" s="277"/>
      <c r="G16" s="188">
        <f t="shared" si="0"/>
        <v>0</v>
      </c>
      <c r="H16" s="189" t="s">
        <v>86</v>
      </c>
      <c r="I16" s="190"/>
      <c r="J16" s="194"/>
      <c r="K16" s="240"/>
      <c r="L16" s="240"/>
      <c r="M16" s="240"/>
      <c r="AF16" s="192"/>
      <c r="AG16" s="192"/>
    </row>
    <row r="17" spans="1:33" x14ac:dyDescent="0.2">
      <c r="A17" s="185"/>
      <c r="B17" s="186" t="s">
        <v>126</v>
      </c>
      <c r="C17" s="193" t="s">
        <v>257</v>
      </c>
      <c r="D17" s="187" t="s">
        <v>85</v>
      </c>
      <c r="E17" s="188">
        <v>3</v>
      </c>
      <c r="F17" s="277"/>
      <c r="G17" s="188">
        <f t="shared" si="0"/>
        <v>0</v>
      </c>
      <c r="H17" s="189" t="s">
        <v>86</v>
      </c>
      <c r="I17" s="190"/>
      <c r="J17" s="194"/>
      <c r="K17" s="240"/>
      <c r="L17" s="240"/>
      <c r="M17" s="240"/>
      <c r="AF17" s="192"/>
      <c r="AG17" s="192"/>
    </row>
    <row r="18" spans="1:33" x14ac:dyDescent="0.2">
      <c r="A18" s="185"/>
      <c r="B18" s="186" t="s">
        <v>252</v>
      </c>
      <c r="C18" s="195" t="s">
        <v>258</v>
      </c>
      <c r="D18" s="187" t="s">
        <v>85</v>
      </c>
      <c r="E18" s="223">
        <v>3</v>
      </c>
      <c r="F18" s="277"/>
      <c r="G18" s="196">
        <f t="shared" si="0"/>
        <v>0</v>
      </c>
      <c r="H18" s="189" t="s">
        <v>86</v>
      </c>
      <c r="I18" s="190"/>
      <c r="J18" s="191"/>
      <c r="K18" s="240"/>
      <c r="L18" s="240"/>
      <c r="M18" s="240"/>
      <c r="AF18" s="192"/>
      <c r="AG18" s="192"/>
    </row>
    <row r="19" spans="1:33" x14ac:dyDescent="0.2">
      <c r="A19" s="185"/>
      <c r="B19" s="186" t="s">
        <v>127</v>
      </c>
      <c r="C19" s="195" t="s">
        <v>289</v>
      </c>
      <c r="D19" s="187" t="s">
        <v>85</v>
      </c>
      <c r="E19" s="223">
        <v>1</v>
      </c>
      <c r="F19" s="277"/>
      <c r="G19" s="196">
        <f t="shared" si="0"/>
        <v>0</v>
      </c>
      <c r="H19" s="189" t="s">
        <v>86</v>
      </c>
      <c r="I19" s="190"/>
      <c r="J19" s="191"/>
      <c r="K19" s="240"/>
      <c r="L19" s="240"/>
      <c r="M19" s="240"/>
      <c r="AF19" s="192"/>
      <c r="AG19" s="192"/>
    </row>
    <row r="20" spans="1:33" x14ac:dyDescent="0.2">
      <c r="A20" s="185"/>
      <c r="B20" s="186" t="s">
        <v>129</v>
      </c>
      <c r="C20" s="195" t="s">
        <v>260</v>
      </c>
      <c r="D20" s="187" t="s">
        <v>85</v>
      </c>
      <c r="E20" s="188">
        <v>7</v>
      </c>
      <c r="F20" s="277"/>
      <c r="G20" s="188">
        <f t="shared" si="0"/>
        <v>0</v>
      </c>
      <c r="H20" s="189" t="s">
        <v>86</v>
      </c>
      <c r="I20" s="190"/>
      <c r="J20" s="191"/>
      <c r="K20" s="240"/>
      <c r="L20" s="240"/>
      <c r="M20" s="240"/>
      <c r="AF20" s="192"/>
      <c r="AG20" s="192"/>
    </row>
    <row r="21" spans="1:33" ht="13.5" customHeight="1" x14ac:dyDescent="0.2">
      <c r="A21" s="185"/>
      <c r="B21" s="186" t="s">
        <v>130</v>
      </c>
      <c r="C21" s="195" t="s">
        <v>363</v>
      </c>
      <c r="D21" s="187" t="s">
        <v>85</v>
      </c>
      <c r="E21" s="223">
        <v>5</v>
      </c>
      <c r="F21" s="277"/>
      <c r="G21" s="196">
        <f t="shared" si="0"/>
        <v>0</v>
      </c>
      <c r="H21" s="189" t="s">
        <v>86</v>
      </c>
      <c r="I21" s="190"/>
      <c r="J21" s="194"/>
      <c r="K21" s="240"/>
      <c r="L21" s="240"/>
      <c r="M21" s="240"/>
      <c r="AF21" s="192"/>
      <c r="AG21" s="192"/>
    </row>
    <row r="22" spans="1:33" ht="13.5" customHeight="1" x14ac:dyDescent="0.2">
      <c r="A22" s="185"/>
      <c r="B22" s="186" t="s">
        <v>253</v>
      </c>
      <c r="C22" s="195" t="s">
        <v>336</v>
      </c>
      <c r="D22" s="187" t="s">
        <v>85</v>
      </c>
      <c r="E22" s="223">
        <v>28</v>
      </c>
      <c r="F22" s="277"/>
      <c r="G22" s="196">
        <f t="shared" si="0"/>
        <v>0</v>
      </c>
      <c r="H22" s="189" t="s">
        <v>86</v>
      </c>
      <c r="I22" s="190"/>
      <c r="J22" s="241"/>
      <c r="K22" s="240"/>
      <c r="L22" s="240"/>
      <c r="M22" s="240"/>
      <c r="AF22" s="192"/>
      <c r="AG22" s="192"/>
    </row>
    <row r="23" spans="1:33" ht="13.5" customHeight="1" x14ac:dyDescent="0.2">
      <c r="A23" s="185"/>
      <c r="B23" s="186" t="s">
        <v>131</v>
      </c>
      <c r="C23" s="195" t="s">
        <v>262</v>
      </c>
      <c r="D23" s="187" t="s">
        <v>85</v>
      </c>
      <c r="E23" s="224">
        <v>5</v>
      </c>
      <c r="F23" s="277"/>
      <c r="G23" s="196">
        <f t="shared" si="0"/>
        <v>0</v>
      </c>
      <c r="H23" s="189" t="s">
        <v>86</v>
      </c>
      <c r="I23" s="190"/>
      <c r="J23" s="191"/>
      <c r="K23" s="240"/>
      <c r="L23" s="240"/>
      <c r="M23" s="240"/>
      <c r="AF23" s="192"/>
      <c r="AG23" s="192"/>
    </row>
    <row r="24" spans="1:33" x14ac:dyDescent="0.2">
      <c r="A24" s="185"/>
      <c r="B24" s="186" t="s">
        <v>132</v>
      </c>
      <c r="C24" s="193" t="s">
        <v>265</v>
      </c>
      <c r="D24" s="187" t="s">
        <v>85</v>
      </c>
      <c r="E24" s="224">
        <v>1</v>
      </c>
      <c r="F24" s="277"/>
      <c r="G24" s="196">
        <f t="shared" si="0"/>
        <v>0</v>
      </c>
      <c r="H24" s="189" t="s">
        <v>86</v>
      </c>
      <c r="I24" s="190"/>
      <c r="J24" s="191"/>
      <c r="K24" s="240"/>
      <c r="L24" s="240"/>
      <c r="M24" s="240"/>
      <c r="AF24" s="192"/>
      <c r="AG24" s="192"/>
    </row>
    <row r="25" spans="1:33" x14ac:dyDescent="0.2">
      <c r="A25" s="205"/>
      <c r="B25" s="186" t="s">
        <v>133</v>
      </c>
      <c r="C25" s="195" t="s">
        <v>367</v>
      </c>
      <c r="D25" s="187" t="s">
        <v>85</v>
      </c>
      <c r="E25" s="188">
        <v>1</v>
      </c>
      <c r="F25" s="277"/>
      <c r="G25" s="196">
        <f t="shared" si="0"/>
        <v>0</v>
      </c>
      <c r="H25" s="238" t="s">
        <v>86</v>
      </c>
      <c r="I25" s="190"/>
      <c r="J25" s="191"/>
      <c r="K25" s="240"/>
      <c r="L25" s="240"/>
      <c r="M25" s="240"/>
      <c r="AF25" s="192"/>
      <c r="AG25" s="192"/>
    </row>
    <row r="26" spans="1:33" x14ac:dyDescent="0.2">
      <c r="A26" s="205"/>
      <c r="B26" s="186" t="s">
        <v>134</v>
      </c>
      <c r="C26" s="195" t="s">
        <v>265</v>
      </c>
      <c r="D26" s="187" t="s">
        <v>85</v>
      </c>
      <c r="E26" s="188">
        <v>15</v>
      </c>
      <c r="F26" s="277"/>
      <c r="G26" s="196">
        <f t="shared" si="0"/>
        <v>0</v>
      </c>
      <c r="H26" s="238" t="s">
        <v>86</v>
      </c>
      <c r="I26" s="190"/>
      <c r="J26" s="194"/>
      <c r="K26" s="240"/>
      <c r="L26" s="240"/>
      <c r="M26" s="240"/>
      <c r="AF26" s="192"/>
      <c r="AG26" s="192"/>
    </row>
    <row r="27" spans="1:33" x14ac:dyDescent="0.2">
      <c r="A27" s="205"/>
      <c r="B27" s="186" t="s">
        <v>423</v>
      </c>
      <c r="C27" s="195" t="s">
        <v>440</v>
      </c>
      <c r="D27" s="187" t="s">
        <v>85</v>
      </c>
      <c r="E27" s="188">
        <v>1</v>
      </c>
      <c r="F27" s="277"/>
      <c r="G27" s="196">
        <f t="shared" ref="G27" si="1">E27*F27</f>
        <v>0</v>
      </c>
      <c r="H27" s="238" t="s">
        <v>86</v>
      </c>
      <c r="I27" s="190"/>
      <c r="J27" s="194"/>
      <c r="K27" s="240"/>
      <c r="L27" s="240"/>
      <c r="M27" s="240"/>
      <c r="AF27" s="192"/>
      <c r="AG27" s="192"/>
    </row>
    <row r="28" spans="1:33" x14ac:dyDescent="0.2">
      <c r="A28" s="205"/>
      <c r="B28" s="186" t="s">
        <v>135</v>
      </c>
      <c r="C28" s="193" t="s">
        <v>261</v>
      </c>
      <c r="D28" s="187" t="s">
        <v>85</v>
      </c>
      <c r="E28" s="249">
        <v>31</v>
      </c>
      <c r="F28" s="277"/>
      <c r="G28" s="196">
        <f t="shared" si="0"/>
        <v>0</v>
      </c>
      <c r="H28" s="238" t="s">
        <v>86</v>
      </c>
      <c r="I28" s="190"/>
      <c r="J28" s="191"/>
      <c r="K28" s="240"/>
      <c r="L28" s="240"/>
      <c r="M28" s="240"/>
      <c r="AF28" s="192"/>
      <c r="AG28" s="192"/>
    </row>
    <row r="29" spans="1:33" x14ac:dyDescent="0.2">
      <c r="A29" s="205"/>
      <c r="B29" s="186" t="s">
        <v>424</v>
      </c>
      <c r="C29" s="193" t="s">
        <v>441</v>
      </c>
      <c r="D29" s="187" t="s">
        <v>85</v>
      </c>
      <c r="E29" s="249">
        <v>6</v>
      </c>
      <c r="F29" s="277"/>
      <c r="G29" s="196">
        <f t="shared" ref="G29" si="2">E29*F29</f>
        <v>0</v>
      </c>
      <c r="H29" s="238" t="s">
        <v>86</v>
      </c>
      <c r="I29" s="190"/>
      <c r="J29" s="191"/>
      <c r="K29" s="240"/>
      <c r="L29" s="240"/>
      <c r="M29" s="240"/>
      <c r="AF29" s="192"/>
      <c r="AG29" s="192"/>
    </row>
    <row r="30" spans="1:33" x14ac:dyDescent="0.2">
      <c r="A30" s="205"/>
      <c r="B30" s="186" t="s">
        <v>263</v>
      </c>
      <c r="C30" s="195" t="s">
        <v>267</v>
      </c>
      <c r="D30" s="187" t="s">
        <v>85</v>
      </c>
      <c r="E30" s="188">
        <v>1</v>
      </c>
      <c r="F30" s="277"/>
      <c r="G30" s="196">
        <f>E30*F30</f>
        <v>0</v>
      </c>
      <c r="H30" s="238" t="s">
        <v>86</v>
      </c>
      <c r="I30" s="190"/>
      <c r="J30" s="194"/>
      <c r="K30" s="240"/>
      <c r="L30" s="240"/>
      <c r="M30" s="240"/>
      <c r="AF30" s="192"/>
      <c r="AG30" s="192"/>
    </row>
    <row r="31" spans="1:33" x14ac:dyDescent="0.2">
      <c r="A31" s="205"/>
      <c r="B31" s="186" t="s">
        <v>425</v>
      </c>
      <c r="C31" s="195" t="s">
        <v>442</v>
      </c>
      <c r="D31" s="187" t="s">
        <v>85</v>
      </c>
      <c r="E31" s="188">
        <v>6</v>
      </c>
      <c r="F31" s="277"/>
      <c r="G31" s="196">
        <f>E31*F31</f>
        <v>0</v>
      </c>
      <c r="H31" s="238" t="s">
        <v>86</v>
      </c>
      <c r="I31" s="190"/>
      <c r="J31" s="194"/>
      <c r="K31" s="240"/>
      <c r="L31" s="240"/>
      <c r="M31" s="240"/>
      <c r="AF31" s="192"/>
      <c r="AG31" s="192"/>
    </row>
    <row r="32" spans="1:33" ht="14.25" customHeight="1" x14ac:dyDescent="0.2">
      <c r="A32" s="205"/>
      <c r="B32" s="186" t="s">
        <v>136</v>
      </c>
      <c r="C32" s="195" t="s">
        <v>444</v>
      </c>
      <c r="D32" s="187" t="s">
        <v>85</v>
      </c>
      <c r="E32" s="188">
        <v>127</v>
      </c>
      <c r="F32" s="277"/>
      <c r="G32" s="196">
        <f t="shared" ref="G32:G46" si="3">E32*F32</f>
        <v>0</v>
      </c>
      <c r="H32" s="238" t="s">
        <v>86</v>
      </c>
      <c r="I32" s="190"/>
      <c r="J32" s="241"/>
      <c r="K32" s="240"/>
      <c r="L32" s="240"/>
      <c r="M32" s="240"/>
      <c r="AF32" s="192"/>
      <c r="AG32" s="192"/>
    </row>
    <row r="33" spans="1:33" ht="14.25" customHeight="1" x14ac:dyDescent="0.2">
      <c r="A33" s="205"/>
      <c r="B33" s="186" t="s">
        <v>426</v>
      </c>
      <c r="C33" s="195" t="s">
        <v>443</v>
      </c>
      <c r="D33" s="187" t="s">
        <v>85</v>
      </c>
      <c r="E33" s="188">
        <v>22</v>
      </c>
      <c r="F33" s="277"/>
      <c r="G33" s="196">
        <f t="shared" ref="G33" si="4">E33*F33</f>
        <v>0</v>
      </c>
      <c r="H33" s="238" t="s">
        <v>86</v>
      </c>
      <c r="I33" s="190"/>
      <c r="J33" s="241"/>
      <c r="K33" s="240"/>
      <c r="L33" s="240"/>
      <c r="M33" s="240"/>
      <c r="AF33" s="192"/>
      <c r="AG33" s="192"/>
    </row>
    <row r="34" spans="1:33" ht="14.25" customHeight="1" x14ac:dyDescent="0.2">
      <c r="A34" s="205"/>
      <c r="B34" s="186" t="s">
        <v>137</v>
      </c>
      <c r="C34" s="195" t="s">
        <v>262</v>
      </c>
      <c r="D34" s="187" t="s">
        <v>85</v>
      </c>
      <c r="E34" s="188">
        <v>5</v>
      </c>
      <c r="F34" s="277"/>
      <c r="G34" s="196">
        <f t="shared" si="3"/>
        <v>0</v>
      </c>
      <c r="H34" s="238" t="s">
        <v>86</v>
      </c>
      <c r="I34" s="190"/>
      <c r="J34" s="209"/>
      <c r="K34" s="240"/>
      <c r="L34" s="240"/>
      <c r="M34" s="240"/>
      <c r="AF34" s="192"/>
      <c r="AG34" s="192"/>
    </row>
    <row r="35" spans="1:33" ht="14.25" customHeight="1" x14ac:dyDescent="0.2">
      <c r="A35" s="205"/>
      <c r="B35" s="186" t="s">
        <v>140</v>
      </c>
      <c r="C35" s="195" t="s">
        <v>396</v>
      </c>
      <c r="D35" s="187" t="s">
        <v>85</v>
      </c>
      <c r="E35" s="206">
        <v>5</v>
      </c>
      <c r="F35" s="277"/>
      <c r="G35" s="196">
        <f t="shared" si="3"/>
        <v>0</v>
      </c>
      <c r="H35" s="238" t="s">
        <v>86</v>
      </c>
      <c r="I35" s="190"/>
      <c r="J35" s="247"/>
      <c r="AF35" s="192"/>
      <c r="AG35" s="192"/>
    </row>
    <row r="36" spans="1:33" ht="14.25" customHeight="1" x14ac:dyDescent="0.2">
      <c r="A36" s="205"/>
      <c r="B36" s="186" t="s">
        <v>269</v>
      </c>
      <c r="C36" s="195" t="s">
        <v>279</v>
      </c>
      <c r="D36" s="187" t="s">
        <v>85</v>
      </c>
      <c r="E36" s="206">
        <v>10</v>
      </c>
      <c r="F36" s="277"/>
      <c r="G36" s="196">
        <f t="shared" si="3"/>
        <v>0</v>
      </c>
      <c r="H36" s="238" t="s">
        <v>86</v>
      </c>
      <c r="I36" s="190"/>
      <c r="J36" s="247"/>
      <c r="AF36" s="192"/>
      <c r="AG36" s="192"/>
    </row>
    <row r="37" spans="1:33" ht="14.25" customHeight="1" x14ac:dyDescent="0.2">
      <c r="A37" s="205"/>
      <c r="B37" s="186" t="s">
        <v>272</v>
      </c>
      <c r="C37" s="195" t="s">
        <v>281</v>
      </c>
      <c r="D37" s="187" t="s">
        <v>85</v>
      </c>
      <c r="E37" s="206">
        <v>1</v>
      </c>
      <c r="F37" s="277"/>
      <c r="G37" s="196">
        <f t="shared" si="3"/>
        <v>0</v>
      </c>
      <c r="H37" s="238" t="s">
        <v>86</v>
      </c>
      <c r="I37" s="190"/>
      <c r="J37" s="194"/>
      <c r="AF37" s="192"/>
      <c r="AG37" s="192"/>
    </row>
    <row r="38" spans="1:33" ht="14.25" customHeight="1" x14ac:dyDescent="0.2">
      <c r="A38" s="205"/>
      <c r="B38" s="186" t="s">
        <v>273</v>
      </c>
      <c r="C38" s="195" t="s">
        <v>282</v>
      </c>
      <c r="D38" s="187" t="s">
        <v>85</v>
      </c>
      <c r="E38" s="206">
        <v>4</v>
      </c>
      <c r="F38" s="277"/>
      <c r="G38" s="196">
        <f t="shared" si="3"/>
        <v>0</v>
      </c>
      <c r="H38" s="238" t="s">
        <v>86</v>
      </c>
      <c r="I38" s="190"/>
      <c r="J38" s="194"/>
      <c r="AF38" s="192"/>
      <c r="AG38" s="192"/>
    </row>
    <row r="39" spans="1:33" ht="14.25" customHeight="1" x14ac:dyDescent="0.2">
      <c r="A39" s="185"/>
      <c r="B39" s="186" t="s">
        <v>274</v>
      </c>
      <c r="C39" s="195" t="s">
        <v>280</v>
      </c>
      <c r="D39" s="187" t="s">
        <v>85</v>
      </c>
      <c r="E39" s="206">
        <v>6</v>
      </c>
      <c r="F39" s="277"/>
      <c r="G39" s="196">
        <f t="shared" si="3"/>
        <v>0</v>
      </c>
      <c r="H39" s="189" t="s">
        <v>86</v>
      </c>
      <c r="I39" s="190"/>
      <c r="J39" s="194"/>
      <c r="AF39" s="192"/>
      <c r="AG39" s="192"/>
    </row>
    <row r="40" spans="1:33" ht="14.25" customHeight="1" x14ac:dyDescent="0.2">
      <c r="A40" s="185"/>
      <c r="B40" s="186" t="s">
        <v>275</v>
      </c>
      <c r="C40" s="195" t="s">
        <v>283</v>
      </c>
      <c r="D40" s="187" t="s">
        <v>85</v>
      </c>
      <c r="E40" s="206">
        <v>23</v>
      </c>
      <c r="F40" s="277"/>
      <c r="G40" s="196">
        <f t="shared" si="3"/>
        <v>0</v>
      </c>
      <c r="H40" s="189" t="s">
        <v>86</v>
      </c>
      <c r="I40" s="190"/>
      <c r="J40" s="194"/>
      <c r="AF40" s="192"/>
      <c r="AG40" s="192"/>
    </row>
    <row r="41" spans="1:33" ht="14.25" customHeight="1" x14ac:dyDescent="0.2">
      <c r="A41" s="185"/>
      <c r="B41" s="186" t="s">
        <v>427</v>
      </c>
      <c r="C41" s="195" t="s">
        <v>445</v>
      </c>
      <c r="D41" s="187" t="s">
        <v>85</v>
      </c>
      <c r="E41" s="206">
        <v>1</v>
      </c>
      <c r="F41" s="277"/>
      <c r="G41" s="196">
        <f t="shared" ref="G41" si="5">E41*F41</f>
        <v>0</v>
      </c>
      <c r="H41" s="189" t="s">
        <v>86</v>
      </c>
      <c r="I41" s="190"/>
      <c r="J41" s="194"/>
      <c r="AF41" s="192"/>
      <c r="AG41" s="192"/>
    </row>
    <row r="42" spans="1:33" ht="14.25" customHeight="1" x14ac:dyDescent="0.2">
      <c r="A42" s="185"/>
      <c r="B42" s="186" t="s">
        <v>276</v>
      </c>
      <c r="C42" s="195" t="s">
        <v>279</v>
      </c>
      <c r="D42" s="187" t="s">
        <v>85</v>
      </c>
      <c r="E42" s="206">
        <v>33</v>
      </c>
      <c r="F42" s="277"/>
      <c r="G42" s="196">
        <f t="shared" si="3"/>
        <v>0</v>
      </c>
      <c r="H42" s="189" t="s">
        <v>86</v>
      </c>
      <c r="I42" s="190"/>
      <c r="J42" s="194"/>
      <c r="AF42" s="192"/>
      <c r="AG42" s="192"/>
    </row>
    <row r="43" spans="1:33" ht="14.25" customHeight="1" x14ac:dyDescent="0.2">
      <c r="A43" s="185"/>
      <c r="B43" s="186" t="s">
        <v>428</v>
      </c>
      <c r="C43" s="195" t="s">
        <v>446</v>
      </c>
      <c r="D43" s="187" t="s">
        <v>85</v>
      </c>
      <c r="E43" s="206">
        <v>2</v>
      </c>
      <c r="F43" s="277"/>
      <c r="G43" s="196">
        <f t="shared" ref="G43" si="6">E43*F43</f>
        <v>0</v>
      </c>
      <c r="H43" s="189" t="s">
        <v>86</v>
      </c>
      <c r="I43" s="190"/>
      <c r="J43" s="194"/>
      <c r="AF43" s="192"/>
      <c r="AG43" s="192"/>
    </row>
    <row r="44" spans="1:33" ht="14.25" customHeight="1" x14ac:dyDescent="0.2">
      <c r="A44" s="185"/>
      <c r="B44" s="186" t="s">
        <v>277</v>
      </c>
      <c r="C44" s="195" t="s">
        <v>369</v>
      </c>
      <c r="D44" s="187" t="s">
        <v>85</v>
      </c>
      <c r="E44" s="206">
        <v>108</v>
      </c>
      <c r="F44" s="277"/>
      <c r="G44" s="196">
        <f t="shared" si="3"/>
        <v>0</v>
      </c>
      <c r="H44" s="189" t="s">
        <v>86</v>
      </c>
      <c r="I44" s="190"/>
      <c r="J44" s="194"/>
      <c r="AF44" s="192"/>
      <c r="AG44" s="192"/>
    </row>
    <row r="45" spans="1:33" ht="14.25" customHeight="1" x14ac:dyDescent="0.2">
      <c r="A45" s="185"/>
      <c r="B45" s="186" t="s">
        <v>429</v>
      </c>
      <c r="C45" s="195" t="s">
        <v>447</v>
      </c>
      <c r="D45" s="187" t="s">
        <v>85</v>
      </c>
      <c r="E45" s="206">
        <v>4</v>
      </c>
      <c r="F45" s="277"/>
      <c r="G45" s="196">
        <f t="shared" ref="G45" si="7">E45*F45</f>
        <v>0</v>
      </c>
      <c r="H45" s="189" t="s">
        <v>86</v>
      </c>
      <c r="I45" s="190"/>
      <c r="J45" s="194"/>
      <c r="AF45" s="192"/>
      <c r="AG45" s="192"/>
    </row>
    <row r="46" spans="1:33" ht="14.25" customHeight="1" x14ac:dyDescent="0.2">
      <c r="A46" s="185"/>
      <c r="B46" s="186" t="s">
        <v>278</v>
      </c>
      <c r="C46" s="195" t="s">
        <v>282</v>
      </c>
      <c r="D46" s="187" t="s">
        <v>85</v>
      </c>
      <c r="E46" s="206">
        <v>39</v>
      </c>
      <c r="F46" s="277"/>
      <c r="G46" s="196">
        <f t="shared" si="3"/>
        <v>0</v>
      </c>
      <c r="H46" s="189" t="s">
        <v>86</v>
      </c>
      <c r="I46" s="190"/>
      <c r="J46" s="194"/>
      <c r="AF46" s="192"/>
      <c r="AG46" s="192"/>
    </row>
    <row r="47" spans="1:33" ht="14.25" customHeight="1" x14ac:dyDescent="0.2">
      <c r="A47" s="185"/>
      <c r="B47" s="186" t="s">
        <v>430</v>
      </c>
      <c r="C47" s="195" t="s">
        <v>448</v>
      </c>
      <c r="D47" s="187" t="s">
        <v>85</v>
      </c>
      <c r="E47" s="206">
        <v>3</v>
      </c>
      <c r="F47" s="277"/>
      <c r="G47" s="196">
        <f t="shared" ref="G47" si="8">E47*F47</f>
        <v>0</v>
      </c>
      <c r="H47" s="189" t="s">
        <v>86</v>
      </c>
      <c r="I47" s="190"/>
      <c r="J47" s="194"/>
      <c r="AF47" s="192"/>
      <c r="AG47" s="192"/>
    </row>
    <row r="48" spans="1:33" ht="14.25" customHeight="1" x14ac:dyDescent="0.2">
      <c r="A48" s="185"/>
      <c r="B48" s="186" t="s">
        <v>436</v>
      </c>
      <c r="C48" s="195" t="s">
        <v>437</v>
      </c>
      <c r="D48" s="187" t="s">
        <v>85</v>
      </c>
      <c r="E48" s="206">
        <v>10</v>
      </c>
      <c r="F48" s="277"/>
      <c r="G48" s="196">
        <f t="shared" ref="G48" si="9">E48*F48</f>
        <v>0</v>
      </c>
      <c r="H48" s="189" t="s">
        <v>86</v>
      </c>
      <c r="I48" s="190"/>
      <c r="J48" s="194"/>
      <c r="AF48" s="192"/>
      <c r="AG48" s="192"/>
    </row>
    <row r="49" spans="1:33" x14ac:dyDescent="0.2">
      <c r="A49" s="185"/>
      <c r="B49" s="186" t="s">
        <v>87</v>
      </c>
      <c r="C49" s="195" t="s">
        <v>65</v>
      </c>
      <c r="D49" s="187" t="s">
        <v>110</v>
      </c>
      <c r="E49" s="276">
        <v>1</v>
      </c>
      <c r="F49" s="277"/>
      <c r="G49" s="188">
        <f>F49*E49</f>
        <v>0</v>
      </c>
      <c r="H49" s="189" t="s">
        <v>86</v>
      </c>
      <c r="I49" s="197"/>
      <c r="J49" s="198"/>
    </row>
    <row r="50" spans="1:33" x14ac:dyDescent="0.2">
      <c r="A50" s="185"/>
      <c r="B50" s="186" t="s">
        <v>88</v>
      </c>
      <c r="C50" s="195" t="s">
        <v>89</v>
      </c>
      <c r="D50" s="187" t="s">
        <v>110</v>
      </c>
      <c r="E50" s="276">
        <v>1</v>
      </c>
      <c r="F50" s="277"/>
      <c r="G50" s="188">
        <f>F50*E50</f>
        <v>0</v>
      </c>
      <c r="H50" s="189" t="s">
        <v>86</v>
      </c>
      <c r="I50" s="190"/>
      <c r="J50" s="191"/>
      <c r="AF50" s="192"/>
      <c r="AG50" s="192"/>
    </row>
    <row r="51" spans="1:33" x14ac:dyDescent="0.2">
      <c r="A51" s="185"/>
      <c r="B51" s="186" t="s">
        <v>90</v>
      </c>
      <c r="C51" s="195" t="s">
        <v>91</v>
      </c>
      <c r="D51" s="187" t="s">
        <v>110</v>
      </c>
      <c r="E51" s="276">
        <v>1</v>
      </c>
      <c r="F51" s="277"/>
      <c r="G51" s="188">
        <f>F51*E51</f>
        <v>0</v>
      </c>
      <c r="H51" s="189" t="s">
        <v>86</v>
      </c>
      <c r="I51" s="190"/>
      <c r="J51" s="191"/>
      <c r="AF51" s="192"/>
      <c r="AG51" s="192"/>
    </row>
    <row r="52" spans="1:33" x14ac:dyDescent="0.2">
      <c r="A52" s="199"/>
      <c r="B52" s="265" t="s">
        <v>92</v>
      </c>
      <c r="C52" s="266" t="str">
        <f>CONCATENATE(B7," ",C7)</f>
        <v>1 Výrobky truhlářské typické</v>
      </c>
      <c r="D52" s="200"/>
      <c r="E52" s="201"/>
      <c r="F52" s="201"/>
      <c r="G52" s="267">
        <f>SUM(G8:G51)</f>
        <v>0</v>
      </c>
      <c r="H52" s="267"/>
      <c r="I52" s="197"/>
      <c r="J52" s="198"/>
      <c r="AF52" s="192"/>
      <c r="AG52" s="192"/>
    </row>
    <row r="53" spans="1:33" x14ac:dyDescent="0.2">
      <c r="A53" s="262" t="s">
        <v>456</v>
      </c>
      <c r="B53" s="263" t="s">
        <v>93</v>
      </c>
      <c r="C53" s="268" t="s">
        <v>94</v>
      </c>
      <c r="D53" s="202"/>
      <c r="E53" s="203"/>
      <c r="F53" s="203"/>
      <c r="G53" s="204"/>
      <c r="H53" s="183"/>
      <c r="I53" s="197"/>
      <c r="J53" s="198"/>
      <c r="AF53" s="192"/>
      <c r="AG53" s="192"/>
    </row>
    <row r="54" spans="1:33" x14ac:dyDescent="0.2">
      <c r="A54" s="205"/>
      <c r="B54" s="186" t="s">
        <v>404</v>
      </c>
      <c r="C54" s="195" t="s">
        <v>405</v>
      </c>
      <c r="D54" s="187" t="s">
        <v>85</v>
      </c>
      <c r="E54" s="188">
        <v>1</v>
      </c>
      <c r="F54" s="277"/>
      <c r="G54" s="196">
        <f t="shared" ref="G54:G73" si="10">E54*F54</f>
        <v>0</v>
      </c>
      <c r="H54" s="189" t="s">
        <v>86</v>
      </c>
      <c r="I54" s="197"/>
      <c r="J54" s="198"/>
      <c r="AF54" s="192"/>
      <c r="AG54" s="192"/>
    </row>
    <row r="55" spans="1:33" x14ac:dyDescent="0.2">
      <c r="A55" s="205"/>
      <c r="B55" s="186" t="s">
        <v>141</v>
      </c>
      <c r="C55" s="195" t="s">
        <v>284</v>
      </c>
      <c r="D55" s="187" t="s">
        <v>85</v>
      </c>
      <c r="E55" s="188">
        <v>1</v>
      </c>
      <c r="F55" s="277"/>
      <c r="G55" s="196">
        <f t="shared" si="10"/>
        <v>0</v>
      </c>
      <c r="H55" s="189" t="s">
        <v>86</v>
      </c>
      <c r="I55" s="190"/>
      <c r="J55" s="191"/>
      <c r="AF55" s="192"/>
      <c r="AG55" s="192"/>
    </row>
    <row r="56" spans="1:33" x14ac:dyDescent="0.2">
      <c r="A56" s="205"/>
      <c r="B56" s="186" t="s">
        <v>406</v>
      </c>
      <c r="C56" s="195" t="s">
        <v>407</v>
      </c>
      <c r="D56" s="187" t="s">
        <v>85</v>
      </c>
      <c r="E56" s="188">
        <v>1</v>
      </c>
      <c r="F56" s="277"/>
      <c r="G56" s="196">
        <f t="shared" si="10"/>
        <v>0</v>
      </c>
      <c r="H56" s="189" t="s">
        <v>86</v>
      </c>
      <c r="I56" s="190"/>
      <c r="J56" s="191"/>
      <c r="AF56" s="192"/>
      <c r="AG56" s="192"/>
    </row>
    <row r="57" spans="1:33" x14ac:dyDescent="0.2">
      <c r="A57" s="205"/>
      <c r="B57" s="186" t="s">
        <v>95</v>
      </c>
      <c r="C57" s="195" t="s">
        <v>337</v>
      </c>
      <c r="D57" s="187" t="s">
        <v>85</v>
      </c>
      <c r="E57" s="206">
        <v>1</v>
      </c>
      <c r="F57" s="277"/>
      <c r="G57" s="196">
        <f t="shared" si="10"/>
        <v>0</v>
      </c>
      <c r="H57" s="189" t="s">
        <v>86</v>
      </c>
      <c r="I57" s="190"/>
      <c r="J57" s="191"/>
      <c r="AF57" s="192"/>
      <c r="AG57" s="192"/>
    </row>
    <row r="58" spans="1:33" x14ac:dyDescent="0.2">
      <c r="A58" s="205"/>
      <c r="B58" s="186" t="s">
        <v>96</v>
      </c>
      <c r="C58" s="195" t="s">
        <v>287</v>
      </c>
      <c r="D58" s="187" t="s">
        <v>85</v>
      </c>
      <c r="E58" s="188">
        <v>8</v>
      </c>
      <c r="F58" s="277"/>
      <c r="G58" s="196">
        <f t="shared" si="10"/>
        <v>0</v>
      </c>
      <c r="H58" s="189" t="s">
        <v>86</v>
      </c>
      <c r="I58" s="190"/>
      <c r="J58" s="209"/>
      <c r="AF58" s="192"/>
      <c r="AG58" s="192"/>
    </row>
    <row r="59" spans="1:33" ht="12.75" customHeight="1" x14ac:dyDescent="0.2">
      <c r="A59" s="205"/>
      <c r="B59" s="186" t="s">
        <v>97</v>
      </c>
      <c r="C59" s="195" t="s">
        <v>288</v>
      </c>
      <c r="D59" s="187" t="s">
        <v>85</v>
      </c>
      <c r="E59" s="188">
        <v>1</v>
      </c>
      <c r="F59" s="277"/>
      <c r="G59" s="196">
        <f t="shared" si="10"/>
        <v>0</v>
      </c>
      <c r="H59" s="189" t="s">
        <v>86</v>
      </c>
      <c r="I59" s="190"/>
      <c r="J59" s="191"/>
      <c r="AF59" s="192"/>
      <c r="AG59" s="192"/>
    </row>
    <row r="60" spans="1:33" x14ac:dyDescent="0.2">
      <c r="A60" s="205"/>
      <c r="B60" s="186" t="s">
        <v>98</v>
      </c>
      <c r="C60" s="195" t="s">
        <v>371</v>
      </c>
      <c r="D60" s="187" t="s">
        <v>85</v>
      </c>
      <c r="E60" s="188">
        <v>2</v>
      </c>
      <c r="F60" s="277"/>
      <c r="G60" s="196">
        <f t="shared" si="10"/>
        <v>0</v>
      </c>
      <c r="H60" s="189" t="s">
        <v>86</v>
      </c>
      <c r="I60" s="190"/>
      <c r="J60" s="191"/>
      <c r="AF60" s="192"/>
      <c r="AG60" s="192"/>
    </row>
    <row r="61" spans="1:33" x14ac:dyDescent="0.2">
      <c r="A61" s="205"/>
      <c r="B61" s="186" t="s">
        <v>142</v>
      </c>
      <c r="C61" s="195" t="s">
        <v>290</v>
      </c>
      <c r="D61" s="187" t="s">
        <v>85</v>
      </c>
      <c r="E61" s="188">
        <v>3</v>
      </c>
      <c r="F61" s="277"/>
      <c r="G61" s="196">
        <f t="shared" si="10"/>
        <v>0</v>
      </c>
      <c r="H61" s="189" t="s">
        <v>86</v>
      </c>
      <c r="I61" s="190"/>
      <c r="J61" s="191"/>
      <c r="AF61" s="192"/>
      <c r="AG61" s="192"/>
    </row>
    <row r="62" spans="1:33" x14ac:dyDescent="0.2">
      <c r="A62" s="205"/>
      <c r="B62" s="186" t="s">
        <v>99</v>
      </c>
      <c r="C62" s="195" t="s">
        <v>338</v>
      </c>
      <c r="D62" s="187" t="s">
        <v>85</v>
      </c>
      <c r="E62" s="188">
        <v>19</v>
      </c>
      <c r="F62" s="277"/>
      <c r="G62" s="196">
        <f t="shared" si="10"/>
        <v>0</v>
      </c>
      <c r="H62" s="189" t="s">
        <v>86</v>
      </c>
      <c r="I62" s="190"/>
      <c r="J62" s="191"/>
      <c r="AF62" s="192"/>
      <c r="AG62" s="192"/>
    </row>
    <row r="63" spans="1:33" x14ac:dyDescent="0.2">
      <c r="A63" s="205"/>
      <c r="B63" s="186" t="s">
        <v>143</v>
      </c>
      <c r="C63" s="195" t="s">
        <v>372</v>
      </c>
      <c r="D63" s="187" t="s">
        <v>85</v>
      </c>
      <c r="E63" s="206">
        <v>2</v>
      </c>
      <c r="F63" s="277"/>
      <c r="G63" s="196">
        <f t="shared" si="10"/>
        <v>0</v>
      </c>
      <c r="H63" s="189" t="s">
        <v>86</v>
      </c>
      <c r="I63" s="190"/>
      <c r="J63" s="191"/>
      <c r="AF63" s="192"/>
      <c r="AG63" s="192"/>
    </row>
    <row r="64" spans="1:33" x14ac:dyDescent="0.2">
      <c r="A64" s="205"/>
      <c r="B64" s="186" t="s">
        <v>144</v>
      </c>
      <c r="C64" s="195" t="s">
        <v>291</v>
      </c>
      <c r="D64" s="187" t="s">
        <v>85</v>
      </c>
      <c r="E64" s="206">
        <v>3</v>
      </c>
      <c r="F64" s="277"/>
      <c r="G64" s="196">
        <f t="shared" si="10"/>
        <v>0</v>
      </c>
      <c r="H64" s="189" t="s">
        <v>86</v>
      </c>
      <c r="I64" s="190"/>
      <c r="J64" s="209"/>
      <c r="AF64" s="192"/>
      <c r="AG64" s="192"/>
    </row>
    <row r="65" spans="1:33" x14ac:dyDescent="0.2">
      <c r="A65" s="205"/>
      <c r="B65" s="186" t="s">
        <v>285</v>
      </c>
      <c r="C65" s="195" t="s">
        <v>292</v>
      </c>
      <c r="D65" s="187" t="s">
        <v>85</v>
      </c>
      <c r="E65" s="188">
        <v>2</v>
      </c>
      <c r="F65" s="277"/>
      <c r="G65" s="196">
        <f t="shared" si="10"/>
        <v>0</v>
      </c>
      <c r="H65" s="189" t="s">
        <v>86</v>
      </c>
      <c r="I65" s="190"/>
      <c r="J65" s="191"/>
      <c r="AF65" s="192"/>
      <c r="AG65" s="192"/>
    </row>
    <row r="66" spans="1:33" x14ac:dyDescent="0.2">
      <c r="A66" s="205"/>
      <c r="B66" s="186" t="s">
        <v>431</v>
      </c>
      <c r="C66" s="195" t="s">
        <v>292</v>
      </c>
      <c r="D66" s="187" t="s">
        <v>85</v>
      </c>
      <c r="E66" s="188">
        <v>1</v>
      </c>
      <c r="F66" s="277"/>
      <c r="G66" s="196">
        <f t="shared" ref="G66" si="11">E66*F66</f>
        <v>0</v>
      </c>
      <c r="H66" s="189" t="s">
        <v>86</v>
      </c>
      <c r="I66" s="190"/>
      <c r="J66" s="191"/>
      <c r="AF66" s="192"/>
      <c r="AG66" s="192"/>
    </row>
    <row r="67" spans="1:33" x14ac:dyDescent="0.2">
      <c r="A67" s="205"/>
      <c r="B67" s="186" t="s">
        <v>145</v>
      </c>
      <c r="C67" s="195" t="s">
        <v>287</v>
      </c>
      <c r="D67" s="187" t="s">
        <v>85</v>
      </c>
      <c r="E67" s="188">
        <v>4</v>
      </c>
      <c r="F67" s="277"/>
      <c r="G67" s="196">
        <f t="shared" si="10"/>
        <v>0</v>
      </c>
      <c r="H67" s="189" t="s">
        <v>86</v>
      </c>
      <c r="I67" s="190"/>
      <c r="J67" s="191"/>
      <c r="AF67" s="192"/>
      <c r="AG67" s="192"/>
    </row>
    <row r="68" spans="1:33" x14ac:dyDescent="0.2">
      <c r="A68" s="205"/>
      <c r="B68" s="186" t="s">
        <v>146</v>
      </c>
      <c r="C68" s="195" t="s">
        <v>293</v>
      </c>
      <c r="D68" s="187" t="s">
        <v>85</v>
      </c>
      <c r="E68" s="188">
        <v>4</v>
      </c>
      <c r="F68" s="277"/>
      <c r="G68" s="196">
        <f t="shared" si="10"/>
        <v>0</v>
      </c>
      <c r="H68" s="189" t="s">
        <v>86</v>
      </c>
      <c r="I68" s="190"/>
      <c r="J68" s="191"/>
      <c r="AF68" s="192"/>
      <c r="AG68" s="192"/>
    </row>
    <row r="69" spans="1:33" x14ac:dyDescent="0.2">
      <c r="A69" s="205"/>
      <c r="B69" s="186" t="s">
        <v>147</v>
      </c>
      <c r="C69" s="195" t="s">
        <v>290</v>
      </c>
      <c r="D69" s="187" t="s">
        <v>85</v>
      </c>
      <c r="E69" s="188">
        <v>4</v>
      </c>
      <c r="F69" s="277"/>
      <c r="G69" s="196">
        <f t="shared" si="10"/>
        <v>0</v>
      </c>
      <c r="H69" s="189" t="s">
        <v>86</v>
      </c>
      <c r="I69" s="190"/>
      <c r="J69" s="209"/>
      <c r="AF69" s="192"/>
      <c r="AG69" s="192"/>
    </row>
    <row r="70" spans="1:33" x14ac:dyDescent="0.2">
      <c r="A70" s="205"/>
      <c r="B70" s="186" t="s">
        <v>432</v>
      </c>
      <c r="C70" s="195" t="s">
        <v>433</v>
      </c>
      <c r="D70" s="187" t="s">
        <v>85</v>
      </c>
      <c r="E70" s="188">
        <v>1</v>
      </c>
      <c r="F70" s="277"/>
      <c r="G70" s="196">
        <f t="shared" ref="G70" si="12">E70*F70</f>
        <v>0</v>
      </c>
      <c r="H70" s="189" t="s">
        <v>86</v>
      </c>
      <c r="I70" s="190"/>
      <c r="J70" s="209"/>
      <c r="AF70" s="192"/>
      <c r="AG70" s="192"/>
    </row>
    <row r="71" spans="1:33" x14ac:dyDescent="0.2">
      <c r="A71" s="205"/>
      <c r="B71" s="186" t="s">
        <v>148</v>
      </c>
      <c r="C71" s="195" t="s">
        <v>294</v>
      </c>
      <c r="D71" s="187" t="s">
        <v>85</v>
      </c>
      <c r="E71" s="188">
        <v>1</v>
      </c>
      <c r="F71" s="277"/>
      <c r="G71" s="196">
        <f t="shared" si="10"/>
        <v>0</v>
      </c>
      <c r="H71" s="189" t="s">
        <v>86</v>
      </c>
      <c r="I71" s="190"/>
      <c r="J71" s="191"/>
      <c r="AF71" s="192"/>
      <c r="AG71" s="192"/>
    </row>
    <row r="72" spans="1:33" x14ac:dyDescent="0.2">
      <c r="A72" s="205"/>
      <c r="B72" s="186" t="s">
        <v>149</v>
      </c>
      <c r="C72" s="195" t="s">
        <v>373</v>
      </c>
      <c r="D72" s="187" t="s">
        <v>85</v>
      </c>
      <c r="E72" s="208">
        <v>5</v>
      </c>
      <c r="F72" s="277"/>
      <c r="G72" s="217">
        <f>E72*F72</f>
        <v>0</v>
      </c>
      <c r="H72" s="189" t="s">
        <v>86</v>
      </c>
      <c r="I72" s="190"/>
      <c r="J72" s="191"/>
      <c r="AF72" s="192"/>
      <c r="AG72" s="192"/>
    </row>
    <row r="73" spans="1:33" x14ac:dyDescent="0.2">
      <c r="A73" s="205"/>
      <c r="B73" s="186" t="s">
        <v>286</v>
      </c>
      <c r="C73" s="195" t="s">
        <v>296</v>
      </c>
      <c r="D73" s="187" t="s">
        <v>85</v>
      </c>
      <c r="E73" s="188">
        <v>4</v>
      </c>
      <c r="F73" s="277"/>
      <c r="G73" s="196">
        <f t="shared" si="10"/>
        <v>0</v>
      </c>
      <c r="H73" s="238" t="s">
        <v>86</v>
      </c>
      <c r="I73" s="190"/>
      <c r="J73" s="191"/>
      <c r="AF73" s="192"/>
      <c r="AG73" s="192"/>
    </row>
    <row r="74" spans="1:33" x14ac:dyDescent="0.2">
      <c r="A74" s="205"/>
      <c r="B74" s="186" t="s">
        <v>153</v>
      </c>
      <c r="C74" s="195" t="s">
        <v>339</v>
      </c>
      <c r="D74" s="187" t="s">
        <v>85</v>
      </c>
      <c r="E74" s="188">
        <v>1</v>
      </c>
      <c r="F74" s="277"/>
      <c r="G74" s="196">
        <f t="shared" ref="G74:G98" si="13">E74*F74</f>
        <v>0</v>
      </c>
      <c r="H74" s="189" t="s">
        <v>86</v>
      </c>
      <c r="I74" s="190"/>
      <c r="J74" s="191"/>
      <c r="AF74" s="192"/>
      <c r="AG74" s="192"/>
    </row>
    <row r="75" spans="1:33" x14ac:dyDescent="0.2">
      <c r="A75" s="205"/>
      <c r="B75" s="186" t="s">
        <v>101</v>
      </c>
      <c r="C75" s="195" t="s">
        <v>373</v>
      </c>
      <c r="D75" s="187" t="s">
        <v>85</v>
      </c>
      <c r="E75" s="188">
        <v>1</v>
      </c>
      <c r="F75" s="277"/>
      <c r="G75" s="196">
        <f t="shared" si="13"/>
        <v>0</v>
      </c>
      <c r="H75" s="189" t="s">
        <v>86</v>
      </c>
      <c r="I75" s="190"/>
      <c r="J75" s="191"/>
      <c r="AF75" s="192"/>
      <c r="AG75" s="192"/>
    </row>
    <row r="76" spans="1:33" x14ac:dyDescent="0.2">
      <c r="A76" s="205"/>
      <c r="B76" s="186" t="s">
        <v>410</v>
      </c>
      <c r="C76" s="195" t="s">
        <v>411</v>
      </c>
      <c r="D76" s="187" t="s">
        <v>85</v>
      </c>
      <c r="E76" s="188">
        <v>2</v>
      </c>
      <c r="F76" s="277"/>
      <c r="G76" s="196">
        <f t="shared" si="13"/>
        <v>0</v>
      </c>
      <c r="H76" s="189" t="s">
        <v>86</v>
      </c>
      <c r="I76" s="190"/>
      <c r="J76" s="191"/>
      <c r="AF76" s="192"/>
      <c r="AG76" s="192"/>
    </row>
    <row r="77" spans="1:33" x14ac:dyDescent="0.2">
      <c r="A77" s="205"/>
      <c r="B77" s="186" t="s">
        <v>102</v>
      </c>
      <c r="C77" s="195" t="s">
        <v>394</v>
      </c>
      <c r="D77" s="187" t="s">
        <v>85</v>
      </c>
      <c r="E77" s="188">
        <v>8</v>
      </c>
      <c r="F77" s="277"/>
      <c r="G77" s="196">
        <f t="shared" si="13"/>
        <v>0</v>
      </c>
      <c r="H77" s="189" t="s">
        <v>86</v>
      </c>
      <c r="I77" s="190"/>
      <c r="J77" s="191"/>
      <c r="AF77" s="192"/>
      <c r="AG77" s="192"/>
    </row>
    <row r="78" spans="1:33" x14ac:dyDescent="0.2">
      <c r="A78" s="205"/>
      <c r="B78" s="186" t="s">
        <v>165</v>
      </c>
      <c r="C78" s="195" t="s">
        <v>340</v>
      </c>
      <c r="D78" s="187" t="s">
        <v>85</v>
      </c>
      <c r="E78" s="188">
        <v>106</v>
      </c>
      <c r="F78" s="277"/>
      <c r="G78" s="196">
        <f t="shared" si="13"/>
        <v>0</v>
      </c>
      <c r="H78" s="189" t="s">
        <v>86</v>
      </c>
      <c r="I78" s="190"/>
      <c r="J78" s="191"/>
      <c r="AF78" s="192"/>
      <c r="AG78" s="192"/>
    </row>
    <row r="79" spans="1:33" x14ac:dyDescent="0.2">
      <c r="A79" s="205"/>
      <c r="B79" s="186" t="s">
        <v>434</v>
      </c>
      <c r="C79" s="195" t="s">
        <v>435</v>
      </c>
      <c r="D79" s="187" t="s">
        <v>85</v>
      </c>
      <c r="E79" s="188">
        <v>12</v>
      </c>
      <c r="F79" s="277"/>
      <c r="G79" s="196">
        <f t="shared" ref="G79" si="14">E79*F79</f>
        <v>0</v>
      </c>
      <c r="H79" s="189" t="s">
        <v>86</v>
      </c>
      <c r="I79" s="190"/>
      <c r="J79" s="191"/>
      <c r="AF79" s="192"/>
      <c r="AG79" s="192"/>
    </row>
    <row r="80" spans="1:33" x14ac:dyDescent="0.2">
      <c r="A80" s="205"/>
      <c r="B80" s="186" t="s">
        <v>412</v>
      </c>
      <c r="C80" s="195" t="s">
        <v>413</v>
      </c>
      <c r="D80" s="187" t="s">
        <v>85</v>
      </c>
      <c r="E80" s="188">
        <v>1</v>
      </c>
      <c r="F80" s="277"/>
      <c r="G80" s="196">
        <f t="shared" si="13"/>
        <v>0</v>
      </c>
      <c r="H80" s="189" t="s">
        <v>86</v>
      </c>
      <c r="I80" s="190"/>
      <c r="J80" s="191"/>
      <c r="AF80" s="192"/>
      <c r="AG80" s="192"/>
    </row>
    <row r="81" spans="1:33" x14ac:dyDescent="0.2">
      <c r="A81" s="205"/>
      <c r="B81" s="186" t="s">
        <v>168</v>
      </c>
      <c r="C81" s="195" t="s">
        <v>392</v>
      </c>
      <c r="D81" s="187" t="s">
        <v>85</v>
      </c>
      <c r="E81" s="188">
        <v>1</v>
      </c>
      <c r="F81" s="277"/>
      <c r="G81" s="196">
        <f t="shared" si="13"/>
        <v>0</v>
      </c>
      <c r="H81" s="189" t="s">
        <v>86</v>
      </c>
      <c r="I81" s="190"/>
      <c r="J81" s="191"/>
      <c r="AF81" s="192"/>
      <c r="AG81" s="192"/>
    </row>
    <row r="82" spans="1:33" x14ac:dyDescent="0.2">
      <c r="A82" s="205"/>
      <c r="B82" s="186" t="s">
        <v>301</v>
      </c>
      <c r="C82" s="195" t="s">
        <v>384</v>
      </c>
      <c r="D82" s="187" t="s">
        <v>85</v>
      </c>
      <c r="E82" s="188">
        <v>2</v>
      </c>
      <c r="F82" s="277"/>
      <c r="G82" s="196">
        <f t="shared" si="13"/>
        <v>0</v>
      </c>
      <c r="H82" s="189" t="s">
        <v>86</v>
      </c>
      <c r="I82" s="190"/>
      <c r="J82" s="191"/>
      <c r="AF82" s="192"/>
      <c r="AG82" s="192"/>
    </row>
    <row r="83" spans="1:33" x14ac:dyDescent="0.2">
      <c r="A83" s="205"/>
      <c r="B83" s="186" t="s">
        <v>169</v>
      </c>
      <c r="C83" s="195" t="s">
        <v>392</v>
      </c>
      <c r="D83" s="187" t="s">
        <v>85</v>
      </c>
      <c r="E83" s="188">
        <v>1</v>
      </c>
      <c r="F83" s="277"/>
      <c r="G83" s="196">
        <f t="shared" si="13"/>
        <v>0</v>
      </c>
      <c r="H83" s="189" t="s">
        <v>86</v>
      </c>
      <c r="I83" s="190"/>
      <c r="J83" s="191"/>
      <c r="AF83" s="192"/>
      <c r="AG83" s="192"/>
    </row>
    <row r="84" spans="1:33" x14ac:dyDescent="0.2">
      <c r="A84" s="205"/>
      <c r="B84" s="186" t="s">
        <v>170</v>
      </c>
      <c r="C84" s="195" t="s">
        <v>341</v>
      </c>
      <c r="D84" s="187" t="s">
        <v>85</v>
      </c>
      <c r="E84" s="188">
        <v>1</v>
      </c>
      <c r="F84" s="277"/>
      <c r="G84" s="196">
        <f t="shared" si="13"/>
        <v>0</v>
      </c>
      <c r="H84" s="189" t="s">
        <v>86</v>
      </c>
      <c r="I84" s="190"/>
      <c r="J84" s="191"/>
      <c r="AF84" s="192"/>
      <c r="AG84" s="192"/>
    </row>
    <row r="85" spans="1:33" x14ac:dyDescent="0.2">
      <c r="A85" s="205"/>
      <c r="B85" s="186" t="s">
        <v>171</v>
      </c>
      <c r="C85" s="195" t="s">
        <v>377</v>
      </c>
      <c r="D85" s="187" t="s">
        <v>85</v>
      </c>
      <c r="E85" s="188">
        <v>1</v>
      </c>
      <c r="F85" s="277"/>
      <c r="G85" s="196">
        <f t="shared" si="13"/>
        <v>0</v>
      </c>
      <c r="H85" s="189" t="s">
        <v>86</v>
      </c>
      <c r="I85" s="190"/>
      <c r="J85" s="191"/>
      <c r="AF85" s="192"/>
      <c r="AG85" s="192"/>
    </row>
    <row r="86" spans="1:33" x14ac:dyDescent="0.2">
      <c r="A86" s="205"/>
      <c r="B86" s="186" t="s">
        <v>173</v>
      </c>
      <c r="C86" s="195" t="s">
        <v>266</v>
      </c>
      <c r="D86" s="187" t="s">
        <v>85</v>
      </c>
      <c r="E86" s="188">
        <v>3</v>
      </c>
      <c r="F86" s="277"/>
      <c r="G86" s="196">
        <f t="shared" si="13"/>
        <v>0</v>
      </c>
      <c r="H86" s="189" t="s">
        <v>86</v>
      </c>
      <c r="I86" s="190"/>
      <c r="J86" s="191"/>
      <c r="AF86" s="192"/>
      <c r="AG86" s="192"/>
    </row>
    <row r="87" spans="1:33" x14ac:dyDescent="0.2">
      <c r="A87" s="205"/>
      <c r="B87" s="186" t="s">
        <v>174</v>
      </c>
      <c r="C87" s="195" t="s">
        <v>342</v>
      </c>
      <c r="D87" s="187" t="s">
        <v>85</v>
      </c>
      <c r="E87" s="188">
        <v>2</v>
      </c>
      <c r="F87" s="277"/>
      <c r="G87" s="196">
        <f t="shared" si="13"/>
        <v>0</v>
      </c>
      <c r="H87" s="189" t="s">
        <v>86</v>
      </c>
      <c r="I87" s="190"/>
      <c r="J87" s="191"/>
      <c r="AF87" s="192"/>
      <c r="AG87" s="192"/>
    </row>
    <row r="88" spans="1:33" x14ac:dyDescent="0.2">
      <c r="A88" s="205"/>
      <c r="B88" s="186" t="s">
        <v>175</v>
      </c>
      <c r="C88" s="195" t="s">
        <v>380</v>
      </c>
      <c r="D88" s="187" t="s">
        <v>85</v>
      </c>
      <c r="E88" s="188">
        <v>3</v>
      </c>
      <c r="F88" s="277"/>
      <c r="G88" s="196">
        <f t="shared" si="13"/>
        <v>0</v>
      </c>
      <c r="H88" s="189" t="s">
        <v>86</v>
      </c>
      <c r="I88" s="190"/>
      <c r="J88" s="191"/>
      <c r="AF88" s="192"/>
      <c r="AG88" s="192"/>
    </row>
    <row r="89" spans="1:33" x14ac:dyDescent="0.2">
      <c r="A89" s="205"/>
      <c r="B89" s="186" t="s">
        <v>176</v>
      </c>
      <c r="C89" s="195" t="s">
        <v>343</v>
      </c>
      <c r="D89" s="187" t="s">
        <v>85</v>
      </c>
      <c r="E89" s="188">
        <v>59</v>
      </c>
      <c r="F89" s="277"/>
      <c r="G89" s="196">
        <f t="shared" si="13"/>
        <v>0</v>
      </c>
      <c r="H89" s="189" t="s">
        <v>86</v>
      </c>
      <c r="I89" s="190"/>
      <c r="J89" s="191"/>
      <c r="AF89" s="192"/>
      <c r="AG89" s="192"/>
    </row>
    <row r="90" spans="1:33" x14ac:dyDescent="0.2">
      <c r="A90" s="205"/>
      <c r="B90" s="186" t="s">
        <v>177</v>
      </c>
      <c r="C90" s="195" t="s">
        <v>344</v>
      </c>
      <c r="D90" s="187" t="s">
        <v>85</v>
      </c>
      <c r="E90" s="188">
        <v>5</v>
      </c>
      <c r="F90" s="277"/>
      <c r="G90" s="196">
        <f t="shared" si="13"/>
        <v>0</v>
      </c>
      <c r="H90" s="189" t="s">
        <v>86</v>
      </c>
      <c r="I90" s="190"/>
      <c r="J90" s="191"/>
      <c r="AF90" s="192"/>
      <c r="AG90" s="192"/>
    </row>
    <row r="91" spans="1:33" x14ac:dyDescent="0.2">
      <c r="A91" s="205"/>
      <c r="B91" s="186" t="s">
        <v>178</v>
      </c>
      <c r="C91" s="195" t="s">
        <v>345</v>
      </c>
      <c r="D91" s="187" t="s">
        <v>85</v>
      </c>
      <c r="E91" s="188">
        <v>1</v>
      </c>
      <c r="F91" s="277"/>
      <c r="G91" s="196">
        <f t="shared" si="13"/>
        <v>0</v>
      </c>
      <c r="H91" s="189" t="s">
        <v>86</v>
      </c>
      <c r="I91" s="190"/>
      <c r="J91" s="191"/>
      <c r="AF91" s="192"/>
      <c r="AG91" s="192"/>
    </row>
    <row r="92" spans="1:33" x14ac:dyDescent="0.2">
      <c r="A92" s="205"/>
      <c r="B92" s="186" t="s">
        <v>415</v>
      </c>
      <c r="C92" s="195" t="s">
        <v>416</v>
      </c>
      <c r="D92" s="187" t="s">
        <v>85</v>
      </c>
      <c r="E92" s="188">
        <v>2</v>
      </c>
      <c r="F92" s="277"/>
      <c r="G92" s="196">
        <f t="shared" si="13"/>
        <v>0</v>
      </c>
      <c r="H92" s="238" t="s">
        <v>86</v>
      </c>
      <c r="I92" s="190"/>
      <c r="J92" s="191"/>
      <c r="AF92" s="192"/>
      <c r="AG92" s="192"/>
    </row>
    <row r="93" spans="1:33" x14ac:dyDescent="0.2">
      <c r="A93" s="205"/>
      <c r="B93" s="186" t="s">
        <v>419</v>
      </c>
      <c r="C93" s="195" t="s">
        <v>420</v>
      </c>
      <c r="D93" s="187" t="s">
        <v>85</v>
      </c>
      <c r="E93" s="188">
        <v>2</v>
      </c>
      <c r="F93" s="277"/>
      <c r="G93" s="196">
        <f t="shared" si="13"/>
        <v>0</v>
      </c>
      <c r="H93" s="238" t="s">
        <v>86</v>
      </c>
      <c r="I93" s="190"/>
      <c r="J93" s="191"/>
      <c r="AF93" s="192"/>
      <c r="AG93" s="192"/>
    </row>
    <row r="94" spans="1:33" x14ac:dyDescent="0.2">
      <c r="A94" s="205"/>
      <c r="B94" s="186" t="s">
        <v>305</v>
      </c>
      <c r="C94" s="195" t="s">
        <v>347</v>
      </c>
      <c r="D94" s="187" t="s">
        <v>85</v>
      </c>
      <c r="E94" s="188">
        <v>13</v>
      </c>
      <c r="F94" s="277"/>
      <c r="G94" s="196">
        <f t="shared" si="13"/>
        <v>0</v>
      </c>
      <c r="H94" s="189" t="s">
        <v>86</v>
      </c>
      <c r="I94" s="190"/>
      <c r="J94" s="191"/>
      <c r="AF94" s="192"/>
      <c r="AG94" s="192"/>
    </row>
    <row r="95" spans="1:33" x14ac:dyDescent="0.2">
      <c r="A95" s="205"/>
      <c r="B95" s="186" t="s">
        <v>306</v>
      </c>
      <c r="C95" s="195" t="s">
        <v>348</v>
      </c>
      <c r="D95" s="187" t="s">
        <v>85</v>
      </c>
      <c r="E95" s="188">
        <v>11</v>
      </c>
      <c r="F95" s="277"/>
      <c r="G95" s="196">
        <f t="shared" si="13"/>
        <v>0</v>
      </c>
      <c r="H95" s="189" t="s">
        <v>86</v>
      </c>
      <c r="I95" s="190"/>
      <c r="J95" s="191"/>
      <c r="AF95" s="192"/>
      <c r="AG95" s="192"/>
    </row>
    <row r="96" spans="1:33" x14ac:dyDescent="0.2">
      <c r="A96" s="205"/>
      <c r="B96" s="186" t="s">
        <v>408</v>
      </c>
      <c r="C96" s="195" t="s">
        <v>409</v>
      </c>
      <c r="D96" s="187" t="s">
        <v>85</v>
      </c>
      <c r="E96" s="188">
        <v>1</v>
      </c>
      <c r="F96" s="277"/>
      <c r="G96" s="196">
        <f t="shared" si="13"/>
        <v>0</v>
      </c>
      <c r="H96" s="189" t="s">
        <v>86</v>
      </c>
      <c r="I96" s="190"/>
      <c r="J96" s="191"/>
      <c r="AF96" s="192"/>
      <c r="AG96" s="192"/>
    </row>
    <row r="97" spans="1:33" x14ac:dyDescent="0.2">
      <c r="A97" s="205"/>
      <c r="B97" s="186" t="s">
        <v>349</v>
      </c>
      <c r="C97" s="195" t="s">
        <v>390</v>
      </c>
      <c r="D97" s="187" t="s">
        <v>85</v>
      </c>
      <c r="E97" s="188">
        <v>8</v>
      </c>
      <c r="F97" s="277"/>
      <c r="G97" s="196">
        <f t="shared" si="13"/>
        <v>0</v>
      </c>
      <c r="H97" s="189" t="s">
        <v>86</v>
      </c>
      <c r="I97" s="190"/>
      <c r="J97" s="191"/>
      <c r="AF97" s="192"/>
      <c r="AG97" s="192"/>
    </row>
    <row r="98" spans="1:33" x14ac:dyDescent="0.2">
      <c r="A98" s="205"/>
      <c r="B98" s="186" t="s">
        <v>350</v>
      </c>
      <c r="C98" s="195" t="s">
        <v>259</v>
      </c>
      <c r="D98" s="187" t="s">
        <v>85</v>
      </c>
      <c r="E98" s="188">
        <v>7</v>
      </c>
      <c r="F98" s="277"/>
      <c r="G98" s="196">
        <f t="shared" si="13"/>
        <v>0</v>
      </c>
      <c r="H98" s="189" t="s">
        <v>86</v>
      </c>
      <c r="I98" s="190"/>
      <c r="J98" s="191"/>
      <c r="AF98" s="192"/>
      <c r="AG98" s="192"/>
    </row>
    <row r="99" spans="1:33" x14ac:dyDescent="0.2">
      <c r="A99" s="205"/>
      <c r="B99" s="186" t="s">
        <v>87</v>
      </c>
      <c r="C99" s="195" t="s">
        <v>65</v>
      </c>
      <c r="D99" s="187" t="s">
        <v>110</v>
      </c>
      <c r="E99" s="276">
        <v>1</v>
      </c>
      <c r="F99" s="277"/>
      <c r="G99" s="188">
        <f>F99*E99</f>
        <v>0</v>
      </c>
      <c r="H99" s="189" t="s">
        <v>86</v>
      </c>
      <c r="I99" s="197"/>
      <c r="J99" s="198"/>
    </row>
    <row r="100" spans="1:33" x14ac:dyDescent="0.2">
      <c r="A100" s="205"/>
      <c r="B100" s="186" t="s">
        <v>105</v>
      </c>
      <c r="C100" s="195" t="s">
        <v>106</v>
      </c>
      <c r="D100" s="187" t="s">
        <v>110</v>
      </c>
      <c r="E100" s="276">
        <v>1</v>
      </c>
      <c r="F100" s="277"/>
      <c r="G100" s="188">
        <f>F100*E100</f>
        <v>0</v>
      </c>
      <c r="H100" s="189" t="s">
        <v>86</v>
      </c>
      <c r="I100" s="197"/>
      <c r="J100" s="198"/>
      <c r="AF100" s="192"/>
      <c r="AG100" s="192"/>
    </row>
    <row r="101" spans="1:33" x14ac:dyDescent="0.2">
      <c r="A101" s="205"/>
      <c r="B101" s="186" t="s">
        <v>107</v>
      </c>
      <c r="C101" s="195" t="s">
        <v>108</v>
      </c>
      <c r="D101" s="187" t="s">
        <v>110</v>
      </c>
      <c r="E101" s="276">
        <v>1</v>
      </c>
      <c r="F101" s="277"/>
      <c r="G101" s="188">
        <f>F101*E101</f>
        <v>0</v>
      </c>
      <c r="H101" s="189" t="s">
        <v>86</v>
      </c>
      <c r="I101" s="190"/>
      <c r="J101" s="194"/>
      <c r="AF101" s="192"/>
      <c r="AG101" s="192"/>
    </row>
    <row r="102" spans="1:33" x14ac:dyDescent="0.2">
      <c r="A102" s="199"/>
      <c r="B102" s="265" t="s">
        <v>92</v>
      </c>
      <c r="C102" s="269" t="str">
        <f>CONCATENATE(B53," ",C53)</f>
        <v>2 Výrobky truhlářské atypické</v>
      </c>
      <c r="D102" s="210"/>
      <c r="E102" s="211"/>
      <c r="F102" s="212"/>
      <c r="G102" s="267">
        <f>SUM(G54:G101)</f>
        <v>0</v>
      </c>
      <c r="H102" s="267"/>
      <c r="I102" s="190"/>
      <c r="J102" s="194"/>
      <c r="AF102" s="192"/>
      <c r="AG102" s="192"/>
    </row>
    <row r="103" spans="1:33" x14ac:dyDescent="0.2">
      <c r="A103" s="262" t="s">
        <v>456</v>
      </c>
      <c r="B103" s="263" t="s">
        <v>182</v>
      </c>
      <c r="C103" s="268" t="s">
        <v>183</v>
      </c>
      <c r="D103" s="202"/>
      <c r="E103" s="203"/>
      <c r="F103" s="203"/>
      <c r="G103" s="204"/>
      <c r="H103" s="183"/>
      <c r="I103" s="190"/>
      <c r="J103" s="194"/>
      <c r="AF103" s="192"/>
      <c r="AG103" s="192"/>
    </row>
    <row r="104" spans="1:33" x14ac:dyDescent="0.2">
      <c r="A104" s="205"/>
      <c r="B104" s="186" t="s">
        <v>364</v>
      </c>
      <c r="C104" s="195" t="s">
        <v>308</v>
      </c>
      <c r="D104" s="187" t="s">
        <v>85</v>
      </c>
      <c r="E104" s="188">
        <v>7</v>
      </c>
      <c r="F104" s="277"/>
      <c r="G104" s="196">
        <f t="shared" ref="G104:G105" si="15">E104*F104</f>
        <v>0</v>
      </c>
      <c r="H104" s="189" t="s">
        <v>86</v>
      </c>
      <c r="I104" s="190"/>
      <c r="J104" s="194"/>
      <c r="AF104" s="192"/>
      <c r="AG104" s="192"/>
    </row>
    <row r="105" spans="1:33" x14ac:dyDescent="0.2">
      <c r="A105" s="205"/>
      <c r="B105" s="186" t="s">
        <v>365</v>
      </c>
      <c r="C105" s="195" t="s">
        <v>307</v>
      </c>
      <c r="D105" s="187" t="s">
        <v>85</v>
      </c>
      <c r="E105" s="188">
        <v>39</v>
      </c>
      <c r="F105" s="277"/>
      <c r="G105" s="196">
        <f t="shared" si="15"/>
        <v>0</v>
      </c>
      <c r="H105" s="189" t="s">
        <v>86</v>
      </c>
      <c r="J105" s="153"/>
    </row>
    <row r="106" spans="1:33" x14ac:dyDescent="0.2">
      <c r="A106" s="205"/>
      <c r="B106" s="186" t="s">
        <v>87</v>
      </c>
      <c r="C106" s="195" t="s">
        <v>65</v>
      </c>
      <c r="D106" s="187" t="s">
        <v>110</v>
      </c>
      <c r="E106" s="276">
        <v>1</v>
      </c>
      <c r="F106" s="277"/>
      <c r="G106" s="188">
        <f>F106*E106</f>
        <v>0</v>
      </c>
      <c r="H106" s="189" t="s">
        <v>86</v>
      </c>
      <c r="I106" s="197"/>
      <c r="J106" s="198"/>
    </row>
    <row r="107" spans="1:33" x14ac:dyDescent="0.2">
      <c r="A107" s="205"/>
      <c r="B107" s="186" t="s">
        <v>88</v>
      </c>
      <c r="C107" s="195" t="s">
        <v>184</v>
      </c>
      <c r="D107" s="187" t="s">
        <v>110</v>
      </c>
      <c r="E107" s="276">
        <v>1</v>
      </c>
      <c r="F107" s="277"/>
      <c r="G107" s="188">
        <f>F107*E107</f>
        <v>0</v>
      </c>
      <c r="H107" s="189" t="s">
        <v>86</v>
      </c>
      <c r="I107" s="197"/>
      <c r="J107" s="198"/>
    </row>
    <row r="108" spans="1:33" x14ac:dyDescent="0.2">
      <c r="A108" s="205"/>
      <c r="B108" s="186" t="s">
        <v>90</v>
      </c>
      <c r="C108" s="195" t="s">
        <v>185</v>
      </c>
      <c r="D108" s="187" t="s">
        <v>110</v>
      </c>
      <c r="E108" s="276">
        <v>1</v>
      </c>
      <c r="F108" s="277"/>
      <c r="G108" s="188">
        <f>F108*E108</f>
        <v>0</v>
      </c>
      <c r="H108" s="189" t="s">
        <v>86</v>
      </c>
      <c r="I108" s="197"/>
      <c r="J108" s="198"/>
    </row>
    <row r="109" spans="1:33" x14ac:dyDescent="0.2">
      <c r="A109" s="199"/>
      <c r="B109" s="265" t="s">
        <v>92</v>
      </c>
      <c r="C109" s="269" t="str">
        <f>CONCATENATE(B103," ",C103)</f>
        <v>3 Doplňkové typové</v>
      </c>
      <c r="D109" s="210"/>
      <c r="E109" s="211"/>
      <c r="F109" s="212"/>
      <c r="G109" s="270">
        <f>SUM(G104:G108)</f>
        <v>0</v>
      </c>
      <c r="H109" s="270"/>
      <c r="I109" s="197"/>
      <c r="J109" s="198"/>
    </row>
    <row r="110" spans="1:33" x14ac:dyDescent="0.2">
      <c r="A110" s="262" t="s">
        <v>456</v>
      </c>
      <c r="B110" s="263" t="s">
        <v>113</v>
      </c>
      <c r="C110" s="264" t="s">
        <v>186</v>
      </c>
      <c r="D110" s="213"/>
      <c r="E110" s="214"/>
      <c r="F110" s="214"/>
      <c r="G110" s="215"/>
      <c r="H110" s="183"/>
      <c r="I110" s="197"/>
      <c r="J110" s="198"/>
    </row>
    <row r="111" spans="1:33" x14ac:dyDescent="0.2">
      <c r="A111" s="185"/>
      <c r="B111" s="226" t="s">
        <v>188</v>
      </c>
      <c r="C111" s="195" t="s">
        <v>310</v>
      </c>
      <c r="D111" s="187" t="s">
        <v>85</v>
      </c>
      <c r="E111" s="208">
        <v>29</v>
      </c>
      <c r="F111" s="277"/>
      <c r="G111" s="217">
        <f t="shared" ref="G111:G115" si="16">E111*F111</f>
        <v>0</v>
      </c>
      <c r="H111" s="189" t="s">
        <v>86</v>
      </c>
      <c r="I111" s="221"/>
      <c r="J111" s="222"/>
      <c r="K111" s="227"/>
      <c r="L111" s="227"/>
    </row>
    <row r="112" spans="1:33" x14ac:dyDescent="0.2">
      <c r="A112" s="185"/>
      <c r="B112" s="226" t="s">
        <v>189</v>
      </c>
      <c r="C112" s="195" t="s">
        <v>311</v>
      </c>
      <c r="D112" s="187" t="s">
        <v>85</v>
      </c>
      <c r="E112" s="208">
        <v>7</v>
      </c>
      <c r="F112" s="277"/>
      <c r="G112" s="217">
        <f t="shared" si="16"/>
        <v>0</v>
      </c>
      <c r="H112" s="189" t="s">
        <v>86</v>
      </c>
      <c r="I112" s="221"/>
      <c r="J112" s="222"/>
      <c r="K112" s="227"/>
      <c r="L112" s="227"/>
    </row>
    <row r="113" spans="1:13" x14ac:dyDescent="0.2">
      <c r="A113" s="185"/>
      <c r="B113" s="226" t="s">
        <v>190</v>
      </c>
      <c r="C113" s="195" t="s">
        <v>312</v>
      </c>
      <c r="D113" s="187" t="s">
        <v>85</v>
      </c>
      <c r="E113" s="188">
        <v>183</v>
      </c>
      <c r="F113" s="277"/>
      <c r="G113" s="217">
        <f t="shared" si="16"/>
        <v>0</v>
      </c>
      <c r="H113" s="189" t="s">
        <v>86</v>
      </c>
      <c r="I113" s="221"/>
      <c r="J113" s="222"/>
      <c r="K113" s="227"/>
      <c r="L113" s="227"/>
    </row>
    <row r="114" spans="1:13" x14ac:dyDescent="0.2">
      <c r="A114" s="185"/>
      <c r="B114" s="226" t="s">
        <v>191</v>
      </c>
      <c r="C114" s="195" t="s">
        <v>352</v>
      </c>
      <c r="D114" s="187" t="s">
        <v>85</v>
      </c>
      <c r="E114" s="188">
        <v>2</v>
      </c>
      <c r="F114" s="277"/>
      <c r="G114" s="217">
        <f t="shared" si="16"/>
        <v>0</v>
      </c>
      <c r="H114" s="189" t="s">
        <v>86</v>
      </c>
      <c r="I114" s="221"/>
      <c r="J114" s="222"/>
      <c r="K114" s="227"/>
      <c r="L114" s="227"/>
    </row>
    <row r="115" spans="1:13" x14ac:dyDescent="0.2">
      <c r="A115" s="185"/>
      <c r="B115" s="226" t="s">
        <v>313</v>
      </c>
      <c r="C115" s="195" t="s">
        <v>353</v>
      </c>
      <c r="D115" s="187" t="s">
        <v>85</v>
      </c>
      <c r="E115" s="188">
        <v>4</v>
      </c>
      <c r="F115" s="277"/>
      <c r="G115" s="217">
        <f t="shared" si="16"/>
        <v>0</v>
      </c>
      <c r="H115" s="189" t="s">
        <v>86</v>
      </c>
      <c r="I115" s="221"/>
      <c r="J115" s="222"/>
      <c r="K115" s="242"/>
      <c r="L115" s="242"/>
      <c r="M115" s="235"/>
    </row>
    <row r="116" spans="1:13" x14ac:dyDescent="0.2">
      <c r="A116" s="185"/>
      <c r="B116" s="226" t="s">
        <v>314</v>
      </c>
      <c r="C116" s="195" t="s">
        <v>354</v>
      </c>
      <c r="D116" s="187" t="s">
        <v>85</v>
      </c>
      <c r="E116" s="188">
        <v>5</v>
      </c>
      <c r="F116" s="277"/>
      <c r="G116" s="217">
        <f>E116*F116</f>
        <v>0</v>
      </c>
      <c r="H116" s="238" t="s">
        <v>86</v>
      </c>
      <c r="I116" s="221"/>
      <c r="J116" s="222"/>
      <c r="K116" s="242"/>
      <c r="L116" s="242"/>
      <c r="M116" s="235"/>
    </row>
    <row r="117" spans="1:13" x14ac:dyDescent="0.2">
      <c r="A117" s="271"/>
      <c r="B117" s="186" t="s">
        <v>87</v>
      </c>
      <c r="C117" s="195" t="s">
        <v>65</v>
      </c>
      <c r="D117" s="187" t="s">
        <v>110</v>
      </c>
      <c r="E117" s="276">
        <v>1</v>
      </c>
      <c r="F117" s="277"/>
      <c r="G117" s="188">
        <f>F117*E117</f>
        <v>0</v>
      </c>
      <c r="H117" s="189" t="s">
        <v>86</v>
      </c>
      <c r="I117" s="197"/>
      <c r="J117" s="198"/>
    </row>
    <row r="118" spans="1:13" x14ac:dyDescent="0.2">
      <c r="A118" s="185"/>
      <c r="B118" s="186" t="s">
        <v>194</v>
      </c>
      <c r="C118" s="195" t="s">
        <v>195</v>
      </c>
      <c r="D118" s="187" t="s">
        <v>110</v>
      </c>
      <c r="E118" s="276">
        <v>1</v>
      </c>
      <c r="F118" s="277"/>
      <c r="G118" s="188">
        <f>F118*E118</f>
        <v>0</v>
      </c>
      <c r="H118" s="189" t="s">
        <v>86</v>
      </c>
      <c r="I118" s="197"/>
      <c r="J118" s="198"/>
    </row>
    <row r="119" spans="1:13" x14ac:dyDescent="0.2">
      <c r="A119" s="185"/>
      <c r="B119" s="186" t="s">
        <v>196</v>
      </c>
      <c r="C119" s="195" t="s">
        <v>197</v>
      </c>
      <c r="D119" s="187" t="s">
        <v>110</v>
      </c>
      <c r="E119" s="276">
        <v>1</v>
      </c>
      <c r="F119" s="277"/>
      <c r="G119" s="188">
        <f>F119*E119</f>
        <v>0</v>
      </c>
      <c r="H119" s="189" t="s">
        <v>86</v>
      </c>
      <c r="I119" s="197"/>
      <c r="J119" s="198"/>
    </row>
    <row r="120" spans="1:13" x14ac:dyDescent="0.2">
      <c r="A120" s="199"/>
      <c r="B120" s="265" t="s">
        <v>92</v>
      </c>
      <c r="C120" s="269" t="str">
        <f>CONCATENATE(B110," ",C110)</f>
        <v>4 Ostatní mobiliář</v>
      </c>
      <c r="D120" s="210"/>
      <c r="E120" s="211"/>
      <c r="F120" s="212"/>
      <c r="G120" s="270">
        <f>SUM(G111:G119)</f>
        <v>0</v>
      </c>
      <c r="H120" s="270"/>
      <c r="I120" s="197"/>
      <c r="J120" s="198"/>
    </row>
    <row r="121" spans="1:13" x14ac:dyDescent="0.2">
      <c r="A121" s="262" t="s">
        <v>456</v>
      </c>
      <c r="B121" s="263" t="s">
        <v>115</v>
      </c>
      <c r="C121" s="272" t="s">
        <v>223</v>
      </c>
      <c r="D121" s="160"/>
      <c r="E121" s="231"/>
      <c r="F121" s="231"/>
      <c r="G121" s="232"/>
      <c r="H121" s="183"/>
      <c r="I121" s="197"/>
      <c r="J121" s="198"/>
    </row>
    <row r="122" spans="1:13" x14ac:dyDescent="0.2">
      <c r="A122" s="185"/>
      <c r="B122" s="207" t="s">
        <v>233</v>
      </c>
      <c r="C122" s="195" t="s">
        <v>239</v>
      </c>
      <c r="D122" s="233" t="s">
        <v>85</v>
      </c>
      <c r="E122" s="188">
        <v>2</v>
      </c>
      <c r="F122" s="277"/>
      <c r="G122" s="217">
        <f t="shared" ref="G122:G123" si="17">F122*E122</f>
        <v>0</v>
      </c>
      <c r="H122" s="189" t="s">
        <v>86</v>
      </c>
      <c r="I122" s="197"/>
      <c r="J122" s="198"/>
    </row>
    <row r="123" spans="1:13" x14ac:dyDescent="0.2">
      <c r="A123" s="185"/>
      <c r="B123" s="207" t="s">
        <v>235</v>
      </c>
      <c r="C123" s="195" t="s">
        <v>225</v>
      </c>
      <c r="D123" s="233" t="s">
        <v>85</v>
      </c>
      <c r="E123" s="188">
        <v>2</v>
      </c>
      <c r="F123" s="277"/>
      <c r="G123" s="217">
        <f t="shared" si="17"/>
        <v>0</v>
      </c>
      <c r="H123" s="189" t="s">
        <v>86</v>
      </c>
      <c r="I123" s="197"/>
      <c r="J123" s="198"/>
    </row>
    <row r="124" spans="1:13" x14ac:dyDescent="0.2">
      <c r="A124" s="185"/>
      <c r="B124" s="186" t="s">
        <v>87</v>
      </c>
      <c r="C124" s="195" t="s">
        <v>65</v>
      </c>
      <c r="D124" s="187" t="s">
        <v>110</v>
      </c>
      <c r="E124" s="276">
        <v>1</v>
      </c>
      <c r="F124" s="277"/>
      <c r="G124" s="188">
        <f>F124*E124</f>
        <v>0</v>
      </c>
      <c r="H124" s="189" t="s">
        <v>86</v>
      </c>
      <c r="I124" s="197"/>
      <c r="J124" s="234"/>
    </row>
    <row r="125" spans="1:13" x14ac:dyDescent="0.2">
      <c r="A125" s="185"/>
      <c r="B125" s="186" t="s">
        <v>219</v>
      </c>
      <c r="C125" s="195" t="s">
        <v>240</v>
      </c>
      <c r="D125" s="187" t="s">
        <v>110</v>
      </c>
      <c r="E125" s="276">
        <v>1</v>
      </c>
      <c r="F125" s="277"/>
      <c r="G125" s="188">
        <f>F125*E125</f>
        <v>0</v>
      </c>
      <c r="H125" s="189" t="s">
        <v>86</v>
      </c>
      <c r="I125" s="197"/>
      <c r="J125" s="234"/>
    </row>
    <row r="126" spans="1:13" x14ac:dyDescent="0.2">
      <c r="A126" s="185"/>
      <c r="B126" s="186" t="s">
        <v>221</v>
      </c>
      <c r="C126" s="195" t="s">
        <v>241</v>
      </c>
      <c r="D126" s="187" t="s">
        <v>110</v>
      </c>
      <c r="E126" s="276">
        <v>1</v>
      </c>
      <c r="F126" s="277"/>
      <c r="G126" s="188">
        <f>F126*E126</f>
        <v>0</v>
      </c>
      <c r="H126" s="189" t="s">
        <v>86</v>
      </c>
      <c r="I126" s="197"/>
      <c r="J126" s="234"/>
    </row>
    <row r="127" spans="1:13" x14ac:dyDescent="0.2">
      <c r="A127" s="199"/>
      <c r="B127" s="265" t="s">
        <v>92</v>
      </c>
      <c r="C127" s="269" t="str">
        <f>CONCATENATE(B121," ",C121)</f>
        <v>6 Prvky informačního systému</v>
      </c>
      <c r="D127" s="210"/>
      <c r="E127" s="211"/>
      <c r="F127" s="212"/>
      <c r="G127" s="270">
        <f>SUM(G122:G126)</f>
        <v>0</v>
      </c>
      <c r="H127" s="270"/>
      <c r="I127" s="197"/>
      <c r="J127" s="234"/>
    </row>
    <row r="128" spans="1:13" x14ac:dyDescent="0.2">
      <c r="A128" s="262" t="s">
        <v>456</v>
      </c>
      <c r="B128" s="263" t="s">
        <v>116</v>
      </c>
      <c r="C128" s="273" t="s">
        <v>242</v>
      </c>
      <c r="D128" s="213"/>
      <c r="E128" s="214"/>
      <c r="F128" s="214"/>
      <c r="G128" s="215"/>
      <c r="H128" s="189"/>
      <c r="I128" s="197"/>
      <c r="J128" s="234"/>
    </row>
    <row r="129" spans="1:10" x14ac:dyDescent="0.2">
      <c r="A129" s="185"/>
      <c r="B129" s="216" t="s">
        <v>243</v>
      </c>
      <c r="C129" s="195" t="s">
        <v>244</v>
      </c>
      <c r="D129" s="187" t="s">
        <v>85</v>
      </c>
      <c r="E129" s="188">
        <f>SUM(E130:E145)</f>
        <v>533</v>
      </c>
      <c r="F129" s="277"/>
      <c r="G129" s="217">
        <f>F129*E129</f>
        <v>0</v>
      </c>
      <c r="H129" s="189" t="s">
        <v>86</v>
      </c>
      <c r="I129" s="197"/>
      <c r="J129" s="234"/>
    </row>
    <row r="130" spans="1:10" s="235" customFormat="1" x14ac:dyDescent="0.2">
      <c r="A130" s="205"/>
      <c r="B130" s="243" t="s">
        <v>104</v>
      </c>
      <c r="C130" s="244" t="s">
        <v>321</v>
      </c>
      <c r="D130" s="187" t="s">
        <v>85</v>
      </c>
      <c r="E130" s="188">
        <v>8</v>
      </c>
      <c r="F130" s="188"/>
      <c r="G130" s="239"/>
      <c r="H130" s="238"/>
      <c r="I130" s="197"/>
      <c r="J130" s="234"/>
    </row>
    <row r="131" spans="1:10" s="235" customFormat="1" x14ac:dyDescent="0.2">
      <c r="A131" s="205"/>
      <c r="B131" s="243" t="s">
        <v>104</v>
      </c>
      <c r="C131" s="245" t="s">
        <v>322</v>
      </c>
      <c r="D131" s="187" t="s">
        <v>85</v>
      </c>
      <c r="E131" s="188">
        <v>8</v>
      </c>
      <c r="F131" s="188"/>
      <c r="G131" s="239"/>
      <c r="H131" s="238"/>
      <c r="I131" s="197"/>
      <c r="J131" s="234"/>
    </row>
    <row r="132" spans="1:10" s="235" customFormat="1" x14ac:dyDescent="0.2">
      <c r="A132" s="205"/>
      <c r="B132" s="243" t="s">
        <v>104</v>
      </c>
      <c r="C132" s="245" t="s">
        <v>323</v>
      </c>
      <c r="D132" s="187" t="s">
        <v>85</v>
      </c>
      <c r="E132" s="188">
        <v>6</v>
      </c>
      <c r="F132" s="188"/>
      <c r="G132" s="239"/>
      <c r="H132" s="238"/>
      <c r="I132" s="197"/>
      <c r="J132" s="234"/>
    </row>
    <row r="133" spans="1:10" s="235" customFormat="1" x14ac:dyDescent="0.2">
      <c r="A133" s="205"/>
      <c r="B133" s="243" t="s">
        <v>104</v>
      </c>
      <c r="C133" s="245" t="s">
        <v>324</v>
      </c>
      <c r="D133" s="187" t="s">
        <v>85</v>
      </c>
      <c r="E133" s="188">
        <v>16</v>
      </c>
      <c r="F133" s="188"/>
      <c r="G133" s="239"/>
      <c r="H133" s="238"/>
      <c r="I133" s="197"/>
      <c r="J133" s="234"/>
    </row>
    <row r="134" spans="1:10" s="235" customFormat="1" x14ac:dyDescent="0.2">
      <c r="A134" s="205"/>
      <c r="B134" s="243" t="s">
        <v>104</v>
      </c>
      <c r="C134" s="245" t="s">
        <v>325</v>
      </c>
      <c r="D134" s="187" t="s">
        <v>85</v>
      </c>
      <c r="E134" s="188">
        <v>44</v>
      </c>
      <c r="F134" s="188"/>
      <c r="G134" s="239"/>
      <c r="H134" s="238"/>
      <c r="I134" s="197"/>
      <c r="J134" s="234"/>
    </row>
    <row r="135" spans="1:10" s="235" customFormat="1" x14ac:dyDescent="0.2">
      <c r="A135" s="205"/>
      <c r="B135" s="243" t="s">
        <v>104</v>
      </c>
      <c r="C135" s="245" t="s">
        <v>326</v>
      </c>
      <c r="D135" s="187" t="s">
        <v>85</v>
      </c>
      <c r="E135" s="188">
        <v>261</v>
      </c>
      <c r="F135" s="188"/>
      <c r="G135" s="239"/>
      <c r="H135" s="238"/>
      <c r="I135" s="197"/>
      <c r="J135" s="234"/>
    </row>
    <row r="136" spans="1:10" s="235" customFormat="1" x14ac:dyDescent="0.2">
      <c r="A136" s="205"/>
      <c r="B136" s="243" t="s">
        <v>104</v>
      </c>
      <c r="C136" s="245" t="s">
        <v>327</v>
      </c>
      <c r="D136" s="187" t="s">
        <v>85</v>
      </c>
      <c r="E136" s="188">
        <v>25</v>
      </c>
      <c r="F136" s="188"/>
      <c r="G136" s="239"/>
      <c r="H136" s="238"/>
      <c r="I136" s="197"/>
      <c r="J136" s="234"/>
    </row>
    <row r="137" spans="1:10" s="235" customFormat="1" x14ac:dyDescent="0.2">
      <c r="A137" s="205"/>
      <c r="B137" s="243" t="s">
        <v>104</v>
      </c>
      <c r="C137" s="245" t="s">
        <v>330</v>
      </c>
      <c r="D137" s="187" t="s">
        <v>85</v>
      </c>
      <c r="E137" s="188">
        <v>20</v>
      </c>
      <c r="F137" s="188"/>
      <c r="G137" s="239"/>
      <c r="H137" s="238"/>
      <c r="I137" s="197"/>
      <c r="J137" s="234"/>
    </row>
    <row r="138" spans="1:10" s="235" customFormat="1" x14ac:dyDescent="0.2">
      <c r="A138" s="205"/>
      <c r="B138" s="243" t="s">
        <v>104</v>
      </c>
      <c r="C138" s="245" t="s">
        <v>391</v>
      </c>
      <c r="D138" s="187" t="s">
        <v>85</v>
      </c>
      <c r="E138" s="188">
        <v>42</v>
      </c>
      <c r="F138" s="188"/>
      <c r="G138" s="239"/>
      <c r="H138" s="238"/>
      <c r="I138" s="197"/>
      <c r="J138" s="234"/>
    </row>
    <row r="139" spans="1:10" s="235" customFormat="1" x14ac:dyDescent="0.2">
      <c r="A139" s="205"/>
      <c r="B139" s="243" t="s">
        <v>104</v>
      </c>
      <c r="C139" s="245" t="s">
        <v>329</v>
      </c>
      <c r="D139" s="187" t="s">
        <v>85</v>
      </c>
      <c r="E139" s="188">
        <v>27</v>
      </c>
      <c r="F139" s="188"/>
      <c r="G139" s="239"/>
      <c r="H139" s="238"/>
      <c r="I139" s="197"/>
      <c r="J139" s="234"/>
    </row>
    <row r="140" spans="1:10" s="235" customFormat="1" x14ac:dyDescent="0.2">
      <c r="A140" s="205"/>
      <c r="B140" s="243" t="s">
        <v>104</v>
      </c>
      <c r="C140" s="245" t="s">
        <v>328</v>
      </c>
      <c r="D140" s="187" t="s">
        <v>85</v>
      </c>
      <c r="E140" s="188">
        <v>12</v>
      </c>
      <c r="F140" s="188"/>
      <c r="G140" s="239"/>
      <c r="H140" s="238"/>
      <c r="I140" s="197"/>
      <c r="J140" s="234"/>
    </row>
    <row r="141" spans="1:10" s="235" customFormat="1" x14ac:dyDescent="0.2">
      <c r="A141" s="205"/>
      <c r="B141" s="243" t="s">
        <v>104</v>
      </c>
      <c r="C141" s="245" t="s">
        <v>331</v>
      </c>
      <c r="D141" s="187" t="s">
        <v>85</v>
      </c>
      <c r="E141" s="188">
        <v>35</v>
      </c>
      <c r="F141" s="188"/>
      <c r="G141" s="239"/>
      <c r="H141" s="238"/>
      <c r="I141" s="197"/>
      <c r="J141" s="234"/>
    </row>
    <row r="142" spans="1:10" s="235" customFormat="1" x14ac:dyDescent="0.2">
      <c r="A142" s="205"/>
      <c r="B142" s="243" t="s">
        <v>104</v>
      </c>
      <c r="C142" s="245" t="s">
        <v>414</v>
      </c>
      <c r="D142" s="187" t="s">
        <v>85</v>
      </c>
      <c r="E142" s="188">
        <v>25</v>
      </c>
      <c r="F142" s="188"/>
      <c r="G142" s="239"/>
      <c r="H142" s="238"/>
      <c r="I142" s="197"/>
      <c r="J142" s="234"/>
    </row>
    <row r="143" spans="1:10" s="235" customFormat="1" x14ac:dyDescent="0.2">
      <c r="A143" s="205"/>
      <c r="B143" s="243" t="s">
        <v>104</v>
      </c>
      <c r="C143" s="245" t="s">
        <v>332</v>
      </c>
      <c r="D143" s="187" t="s">
        <v>85</v>
      </c>
      <c r="E143" s="188">
        <v>1</v>
      </c>
      <c r="F143" s="188"/>
      <c r="G143" s="239"/>
      <c r="H143" s="238"/>
      <c r="J143" s="236"/>
    </row>
    <row r="144" spans="1:10" s="235" customFormat="1" x14ac:dyDescent="0.2">
      <c r="A144" s="205"/>
      <c r="B144" s="243" t="s">
        <v>104</v>
      </c>
      <c r="C144" s="245" t="s">
        <v>333</v>
      </c>
      <c r="D144" s="187" t="s">
        <v>85</v>
      </c>
      <c r="E144" s="188">
        <v>2</v>
      </c>
      <c r="F144" s="188"/>
      <c r="G144" s="239"/>
      <c r="H144" s="238"/>
      <c r="J144" s="236"/>
    </row>
    <row r="145" spans="1:10" s="235" customFormat="1" x14ac:dyDescent="0.2">
      <c r="A145" s="205"/>
      <c r="B145" s="243" t="s">
        <v>104</v>
      </c>
      <c r="C145" s="245" t="s">
        <v>334</v>
      </c>
      <c r="D145" s="187" t="s">
        <v>85</v>
      </c>
      <c r="E145" s="188">
        <v>1</v>
      </c>
      <c r="F145" s="188"/>
      <c r="G145" s="239"/>
      <c r="H145" s="238"/>
      <c r="J145" s="236"/>
    </row>
    <row r="146" spans="1:10" s="235" customFormat="1" x14ac:dyDescent="0.2">
      <c r="A146" s="205"/>
      <c r="B146" s="216" t="s">
        <v>398</v>
      </c>
      <c r="C146" s="195" t="s">
        <v>397</v>
      </c>
      <c r="D146" s="187" t="s">
        <v>85</v>
      </c>
      <c r="E146" s="188">
        <f>SUM(E147:E149)</f>
        <v>16</v>
      </c>
      <c r="F146" s="277"/>
      <c r="G146" s="217">
        <f>F146*E146</f>
        <v>0</v>
      </c>
      <c r="H146" s="238" t="s">
        <v>86</v>
      </c>
      <c r="J146" s="236"/>
    </row>
    <row r="147" spans="1:10" s="235" customFormat="1" x14ac:dyDescent="0.2">
      <c r="A147" s="205"/>
      <c r="B147" s="243" t="s">
        <v>104</v>
      </c>
      <c r="C147" s="246" t="s">
        <v>400</v>
      </c>
      <c r="D147" s="187" t="s">
        <v>85</v>
      </c>
      <c r="E147" s="188">
        <v>2</v>
      </c>
      <c r="F147" s="188"/>
      <c r="G147" s="239"/>
      <c r="H147" s="238"/>
      <c r="J147" s="236"/>
    </row>
    <row r="148" spans="1:10" s="235" customFormat="1" x14ac:dyDescent="0.2">
      <c r="A148" s="205"/>
      <c r="B148" s="243" t="s">
        <v>104</v>
      </c>
      <c r="C148" s="246" t="s">
        <v>401</v>
      </c>
      <c r="D148" s="187" t="s">
        <v>85</v>
      </c>
      <c r="E148" s="188">
        <v>4</v>
      </c>
      <c r="F148" s="188"/>
      <c r="G148" s="239"/>
      <c r="H148" s="238"/>
      <c r="J148" s="236"/>
    </row>
    <row r="149" spans="1:10" s="235" customFormat="1" x14ac:dyDescent="0.2">
      <c r="A149" s="205"/>
      <c r="B149" s="243" t="s">
        <v>104</v>
      </c>
      <c r="C149" s="246" t="s">
        <v>399</v>
      </c>
      <c r="D149" s="187" t="s">
        <v>85</v>
      </c>
      <c r="E149" s="188">
        <v>10</v>
      </c>
      <c r="F149" s="188"/>
      <c r="G149" s="239"/>
      <c r="H149" s="238"/>
      <c r="J149" s="236"/>
    </row>
    <row r="150" spans="1:10" x14ac:dyDescent="0.2">
      <c r="A150" s="185"/>
      <c r="B150" s="186" t="s">
        <v>87</v>
      </c>
      <c r="C150" s="195" t="s">
        <v>65</v>
      </c>
      <c r="D150" s="187" t="s">
        <v>110</v>
      </c>
      <c r="E150" s="276">
        <v>1</v>
      </c>
      <c r="F150" s="277"/>
      <c r="G150" s="188">
        <f>F150*E150</f>
        <v>0</v>
      </c>
      <c r="H150" s="189" t="s">
        <v>86</v>
      </c>
    </row>
    <row r="151" spans="1:10" x14ac:dyDescent="0.2">
      <c r="A151" s="199"/>
      <c r="B151" s="265" t="s">
        <v>92</v>
      </c>
      <c r="C151" s="269" t="str">
        <f>CONCATENATE(B128," ",C128)</f>
        <v>9 Stávající mobiliář</v>
      </c>
      <c r="D151" s="210"/>
      <c r="E151" s="211"/>
      <c r="F151" s="212"/>
      <c r="G151" s="270">
        <f>SUM(G129)+G146+G150</f>
        <v>0</v>
      </c>
      <c r="H151" s="270"/>
    </row>
    <row r="152" spans="1:10" x14ac:dyDescent="0.2">
      <c r="A152" s="262" t="s">
        <v>456</v>
      </c>
      <c r="B152" s="263" t="s">
        <v>66</v>
      </c>
      <c r="C152" s="273" t="s">
        <v>386</v>
      </c>
      <c r="D152" s="213"/>
      <c r="E152" s="214"/>
      <c r="F152" s="214"/>
      <c r="G152" s="215"/>
      <c r="H152" s="183"/>
    </row>
    <row r="153" spans="1:10" x14ac:dyDescent="0.2">
      <c r="A153" s="185"/>
      <c r="B153" s="216" t="s">
        <v>387</v>
      </c>
      <c r="C153" s="195" t="s">
        <v>109</v>
      </c>
      <c r="D153" s="187" t="s">
        <v>110</v>
      </c>
      <c r="E153" s="188">
        <v>1</v>
      </c>
      <c r="F153" s="277"/>
      <c r="G153" s="217">
        <f>E153*F153</f>
        <v>0</v>
      </c>
      <c r="H153" s="189" t="s">
        <v>86</v>
      </c>
    </row>
    <row r="154" spans="1:10" ht="33.75" x14ac:dyDescent="0.2">
      <c r="A154" s="185"/>
      <c r="B154" s="216" t="s">
        <v>388</v>
      </c>
      <c r="C154" s="195" t="s">
        <v>111</v>
      </c>
      <c r="D154" s="187" t="s">
        <v>110</v>
      </c>
      <c r="E154" s="188">
        <v>1</v>
      </c>
      <c r="F154" s="277"/>
      <c r="G154" s="217">
        <f>E154*F154</f>
        <v>0</v>
      </c>
      <c r="H154" s="189" t="s">
        <v>86</v>
      </c>
    </row>
    <row r="155" spans="1:10" ht="22.5" x14ac:dyDescent="0.2">
      <c r="A155" s="185"/>
      <c r="B155" s="216" t="s">
        <v>389</v>
      </c>
      <c r="C155" s="195" t="s">
        <v>112</v>
      </c>
      <c r="D155" s="187" t="s">
        <v>110</v>
      </c>
      <c r="E155" s="188">
        <v>1</v>
      </c>
      <c r="F155" s="277"/>
      <c r="G155" s="217">
        <f t="shared" ref="G155" si="18">E155*F155</f>
        <v>0</v>
      </c>
      <c r="H155" s="189" t="s">
        <v>86</v>
      </c>
    </row>
    <row r="156" spans="1:10" x14ac:dyDescent="0.2">
      <c r="A156" s="199"/>
      <c r="B156" s="265" t="s">
        <v>92</v>
      </c>
      <c r="C156" s="269" t="str">
        <f>CONCATENATE(B152," ",C152)</f>
        <v>10 Ostatní náklady</v>
      </c>
      <c r="D156" s="210"/>
      <c r="E156" s="211"/>
      <c r="F156" s="212"/>
      <c r="G156" s="270">
        <f>SUM(G153:G155)</f>
        <v>0</v>
      </c>
      <c r="H156" s="218"/>
    </row>
  </sheetData>
  <mergeCells count="4">
    <mergeCell ref="A1:G1"/>
    <mergeCell ref="A3:B3"/>
    <mergeCell ref="A4:B4"/>
    <mergeCell ref="E4:G4"/>
  </mergeCells>
  <pageMargins left="0.7" right="0.7" top="0.75" bottom="0.75" header="0.3" footer="0.3"/>
  <pageSetup paperSize="9" scale="74" fitToHeight="0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Pokyny pro vyplnění</vt:lpstr>
      <vt:lpstr>VzorPolozky</vt:lpstr>
      <vt:lpstr>KRYCÍ LIST</vt:lpstr>
      <vt:lpstr>Krycí list - INV</vt:lpstr>
      <vt:lpstr>Rekapitulace - INV</vt:lpstr>
      <vt:lpstr>Položky  - INV (1 + 2 fáze)</vt:lpstr>
      <vt:lpstr>Krycí list - NIV</vt:lpstr>
      <vt:lpstr>Rekapitulace - NIV</vt:lpstr>
      <vt:lpstr>Položky – NIV (2. fáze)</vt:lpstr>
      <vt:lpstr>'Položky  - INV (1 + 2 fáze)'!Názvy_tisku</vt:lpstr>
      <vt:lpstr>'Položky – NIV (2. fáze)'!Názvy_tisku</vt:lpstr>
      <vt:lpstr>'Rekapitulace - INV'!Názvy_tisku</vt:lpstr>
      <vt:lpstr>'Rekapitulace - NIV'!Názvy_tisku</vt:lpstr>
      <vt:lpstr>'KRYCÍ LIST'!Oblast_tisku</vt:lpstr>
      <vt:lpstr>'Krycí list - INV'!Oblast_tisku</vt:lpstr>
      <vt:lpstr>'Krycí list - NIV'!Oblast_tisku</vt:lpstr>
      <vt:lpstr>'Položky  - INV (1 + 2 fáze)'!Oblast_tisku</vt:lpstr>
      <vt:lpstr>'Položky – NIV (2. fáze)'!Oblast_tisku</vt:lpstr>
      <vt:lpstr>'Rekapitulace - INV'!Oblast_tisku</vt:lpstr>
      <vt:lpstr>'Rekapitulace - NIV'!Oblast_tisku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Hejl Jaromír</cp:lastModifiedBy>
  <cp:lastPrinted>2021-07-27T10:31:04Z</cp:lastPrinted>
  <dcterms:created xsi:type="dcterms:W3CDTF">2009-04-08T07:15:50Z</dcterms:created>
  <dcterms:modified xsi:type="dcterms:W3CDTF">2021-07-27T11:32:31Z</dcterms:modified>
</cp:coreProperties>
</file>